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Envoy/Year 2022 Reports/03_Mar 2022/"/>
    </mc:Choice>
  </mc:AlternateContent>
  <xr:revisionPtr revIDLastSave="2" documentId="11_3F5A7063C296C0D90D16A81EA15CFCC0AD08E162" xr6:coauthVersionLast="47" xr6:coauthVersionMax="47" xr10:uidLastSave="{8B659019-D392-43F1-8F71-247E7680BB7A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DATA_VALIDATION!$A$1:$BE$531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1" i="2" l="1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<sst xmlns="http://schemas.openxmlformats.org/spreadsheetml/2006/main" count="15264" uniqueCount="1251">
  <si>
    <t>Site Address:</t>
  </si>
  <si>
    <t>envoy.emaiq-na2.net</t>
  </si>
  <si>
    <t>Report Name:</t>
  </si>
  <si>
    <t>Envoy Completion Report</t>
  </si>
  <si>
    <t>Report Type:</t>
  </si>
  <si>
    <t>Completed Workitem Report</t>
  </si>
  <si>
    <t>Report Period:</t>
  </si>
  <si>
    <t>Month-to-date</t>
  </si>
  <si>
    <t>Queue Id:</t>
  </si>
  <si>
    <t>QUE0EC578AC-BDD4-852C-E29C-F4E0EBC47E9F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</si>
  <si>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</si>
  <si>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</si>
  <si>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</si>
  <si>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</si>
  <si>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</si>
  <si>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</si>
  <si>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</si>
  <si>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</si>
  <si>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</si>
  <si>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</si>
  <si>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</si>
  <si>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</si>
  <si>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</si>
  <si>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</si>
  <si>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</si>
  <si>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</si>
  <si>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</si>
  <si>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</si>
  <si>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</si>
  <si>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</si>
  <si>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</si>
  <si>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</si>
  <si>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</si>
  <si>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</si>
  <si>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</si>
  <si>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</si>
  <si>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</si>
  <si>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</si>
  <si>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</si>
  <si>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</si>
  <si>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</si>
  <si>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</si>
  <si>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</si>
  <si>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</si>
  <si>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</si>
  <si>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</si>
  <si>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</si>
  <si>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</si>
  <si>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</si>
  <si>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</si>
  <si>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</si>
  <si>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</si>
  <si>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</si>
  <si>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</si>
  <si>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</si>
  <si>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</si>
  <si>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</si>
  <si>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</si>
  <si>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</si>
  <si>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</si>
  <si>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</si>
  <si>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</si>
  <si>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</si>
  <si>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</si>
  <si>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</si>
  <si>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</si>
  <si>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</si>
  <si>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</si>
  <si>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</si>
  <si>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</si>
  <si>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</si>
  <si>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</si>
  <si>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</si>
  <si>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</si>
  <si>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</si>
  <si>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</si>
  <si>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WI2203100</t>
  </si>
  <si>
    <t>DATA_VALIDATION</t>
  </si>
  <si>
    <t>1100002823</t>
  </si>
  <si>
    <t>Folder</t>
  </si>
  <si>
    <t/>
  </si>
  <si>
    <t>Mailitem</t>
  </si>
  <si>
    <t>MI22033569</t>
  </si>
  <si>
    <t>COMPLETED</t>
  </si>
  <si>
    <t>MARK_AS_COMPLETED</t>
  </si>
  <si>
    <t>Queue</t>
  </si>
  <si>
    <t>N/A</t>
  </si>
  <si>
    <t>Suraj Toradmal</t>
  </si>
  <si>
    <t>Saloni Uttekar</t>
  </si>
  <si>
    <t>WI2203101</t>
  </si>
  <si>
    <t>1100004557</t>
  </si>
  <si>
    <t>MI22033820</t>
  </si>
  <si>
    <t>Aditya Sanjay Tade</t>
  </si>
  <si>
    <t>WI22031011</t>
  </si>
  <si>
    <t>1100002861</t>
  </si>
  <si>
    <t>MI220346832</t>
  </si>
  <si>
    <t>Supriya Satyavan Khape</t>
  </si>
  <si>
    <t>WI22031012</t>
  </si>
  <si>
    <t>WI22031013</t>
  </si>
  <si>
    <t>1100003051</t>
  </si>
  <si>
    <t>MI220346823</t>
  </si>
  <si>
    <t>WI22031014</t>
  </si>
  <si>
    <t>1100004416</t>
  </si>
  <si>
    <t>MI220347115</t>
  </si>
  <si>
    <t>Hemanshi Deshlahara</t>
  </si>
  <si>
    <t>WI22031015</t>
  </si>
  <si>
    <t>1100005497</t>
  </si>
  <si>
    <t>MI220347118</t>
  </si>
  <si>
    <t>WI22031016</t>
  </si>
  <si>
    <t>WI22031017</t>
  </si>
  <si>
    <t>1100001908</t>
  </si>
  <si>
    <t>MI220347276</t>
  </si>
  <si>
    <t>WI22031018</t>
  </si>
  <si>
    <t>1100004629</t>
  </si>
  <si>
    <t>MI220347441</t>
  </si>
  <si>
    <t>WI2203102</t>
  </si>
  <si>
    <t>1100002075</t>
  </si>
  <si>
    <t>MI22033942</t>
  </si>
  <si>
    <t>WI22031028</t>
  </si>
  <si>
    <t>Mohini Shreekrishna Shinde</t>
  </si>
  <si>
    <t>WI2203103</t>
  </si>
  <si>
    <t>1100002623</t>
  </si>
  <si>
    <t>MI22035454</t>
  </si>
  <si>
    <t>WI22031033</t>
  </si>
  <si>
    <t>1100002719</t>
  </si>
  <si>
    <t>MI220347819</t>
  </si>
  <si>
    <t>WI22031034</t>
  </si>
  <si>
    <t>1100001449</t>
  </si>
  <si>
    <t>MI220347870</t>
  </si>
  <si>
    <t>WI22031035</t>
  </si>
  <si>
    <t>1100005777</t>
  </si>
  <si>
    <t>MI220347888</t>
  </si>
  <si>
    <t>WI22031036</t>
  </si>
  <si>
    <t>1100001682</t>
  </si>
  <si>
    <t>MI220348004</t>
  </si>
  <si>
    <t>WI22031037</t>
  </si>
  <si>
    <t>1100003115</t>
  </si>
  <si>
    <t>MI220348112</t>
  </si>
  <si>
    <t>WI22031038</t>
  </si>
  <si>
    <t>1100002941</t>
  </si>
  <si>
    <t>MI220348136</t>
  </si>
  <si>
    <t>WI2203104</t>
  </si>
  <si>
    <t>1100004257</t>
  </si>
  <si>
    <t>MI22036328</t>
  </si>
  <si>
    <t>WI22031046</t>
  </si>
  <si>
    <t>1100002892</t>
  </si>
  <si>
    <t>MI220348269</t>
  </si>
  <si>
    <t>WI2203105</t>
  </si>
  <si>
    <t>1100004221</t>
  </si>
  <si>
    <t>MI22034622</t>
  </si>
  <si>
    <t>WI22031053</t>
  </si>
  <si>
    <t>1100001644</t>
  </si>
  <si>
    <t>MI220348367</t>
  </si>
  <si>
    <t>WI22031054</t>
  </si>
  <si>
    <t>WI22031055</t>
  </si>
  <si>
    <t>1100002405</t>
  </si>
  <si>
    <t>MI220348418</t>
  </si>
  <si>
    <t>WI22031057</t>
  </si>
  <si>
    <t>1100005026</t>
  </si>
  <si>
    <t>MI220348546</t>
  </si>
  <si>
    <t>WI22031058</t>
  </si>
  <si>
    <t>1100002446</t>
  </si>
  <si>
    <t>MI220348810</t>
  </si>
  <si>
    <t>WI22031059</t>
  </si>
  <si>
    <t>MI220348918</t>
  </si>
  <si>
    <t>WI2203106</t>
  </si>
  <si>
    <t>1100001487</t>
  </si>
  <si>
    <t>MI22036384</t>
  </si>
  <si>
    <t>WI22031060</t>
  </si>
  <si>
    <t>1100002695</t>
  </si>
  <si>
    <t>MI220348983</t>
  </si>
  <si>
    <t>WI22031061</t>
  </si>
  <si>
    <t>1100005122</t>
  </si>
  <si>
    <t>MI220349065</t>
  </si>
  <si>
    <t>WI22031062</t>
  </si>
  <si>
    <t>1100005371</t>
  </si>
  <si>
    <t>MI220349073</t>
  </si>
  <si>
    <t>WI22031063</t>
  </si>
  <si>
    <t>1100003039</t>
  </si>
  <si>
    <t>MI220349101</t>
  </si>
  <si>
    <t>WI22031064</t>
  </si>
  <si>
    <t>MI220349125</t>
  </si>
  <si>
    <t>WI22031065</t>
  </si>
  <si>
    <t>1100005183</t>
  </si>
  <si>
    <t>MI220349112</t>
  </si>
  <si>
    <t>WI22031066</t>
  </si>
  <si>
    <t>MI220349131</t>
  </si>
  <si>
    <t>WI22031069</t>
  </si>
  <si>
    <t>WI2203107</t>
  </si>
  <si>
    <t>1100003585</t>
  </si>
  <si>
    <t>MI22036407</t>
  </si>
  <si>
    <t>Ujwala Navnath Ajabe</t>
  </si>
  <si>
    <t>WI22031070</t>
  </si>
  <si>
    <t>WI22031071</t>
  </si>
  <si>
    <t>1100003465</t>
  </si>
  <si>
    <t>MI220349394</t>
  </si>
  <si>
    <t>WI22031073</t>
  </si>
  <si>
    <t>1100004862</t>
  </si>
  <si>
    <t>MI220349783</t>
  </si>
  <si>
    <t>Ashish Rajaram Sutar</t>
  </si>
  <si>
    <t>WI22031074</t>
  </si>
  <si>
    <t>1100005245</t>
  </si>
  <si>
    <t>MI220349828</t>
  </si>
  <si>
    <t>WI22031077</t>
  </si>
  <si>
    <t>1100005136</t>
  </si>
  <si>
    <t>MI220350059</t>
  </si>
  <si>
    <t>WI2203108</t>
  </si>
  <si>
    <t>1100001319</t>
  </si>
  <si>
    <t>MI22036973</t>
  </si>
  <si>
    <t>WI22031080</t>
  </si>
  <si>
    <t>1100002256</t>
  </si>
  <si>
    <t>MI220350077</t>
  </si>
  <si>
    <t>WI22031085</t>
  </si>
  <si>
    <t>1100005252</t>
  </si>
  <si>
    <t>MI220350827</t>
  </si>
  <si>
    <t>WI22031086</t>
  </si>
  <si>
    <t>Aparna Ramchandra Chavan</t>
  </si>
  <si>
    <t>WI2203109</t>
  </si>
  <si>
    <t>MI22036977</t>
  </si>
  <si>
    <t>WI22031090</t>
  </si>
  <si>
    <t>WI22031091</t>
  </si>
  <si>
    <t>1100004786</t>
  </si>
  <si>
    <t>MI220351095</t>
  </si>
  <si>
    <t>WI22031092</t>
  </si>
  <si>
    <t>WI22031093</t>
  </si>
  <si>
    <t>1100004521</t>
  </si>
  <si>
    <t>MI220351179</t>
  </si>
  <si>
    <t>WI2203110</t>
  </si>
  <si>
    <t>1100001761</t>
  </si>
  <si>
    <t>MI22036986</t>
  </si>
  <si>
    <t>WI22031102</t>
  </si>
  <si>
    <t>1100005201</t>
  </si>
  <si>
    <t>MI220351253</t>
  </si>
  <si>
    <t>WI22031103</t>
  </si>
  <si>
    <t>1100004681</t>
  </si>
  <si>
    <t>MI220351311</t>
  </si>
  <si>
    <t>WI22031104</t>
  </si>
  <si>
    <t>1100005408</t>
  </si>
  <si>
    <t>MI220351733</t>
  </si>
  <si>
    <t>WI22031105</t>
  </si>
  <si>
    <t>1100002674</t>
  </si>
  <si>
    <t>MI220352009</t>
  </si>
  <si>
    <t>WI22031106</t>
  </si>
  <si>
    <t>1100005012</t>
  </si>
  <si>
    <t>MI220352316</t>
  </si>
  <si>
    <t>WI22031107</t>
  </si>
  <si>
    <t>WI22031108</t>
  </si>
  <si>
    <t>MI220352394</t>
  </si>
  <si>
    <t>WI22031109</t>
  </si>
  <si>
    <t>1100003368</t>
  </si>
  <si>
    <t>MI220352404</t>
  </si>
  <si>
    <t>WI2203111</t>
  </si>
  <si>
    <t>MI22037005</t>
  </si>
  <si>
    <t>WI22031110</t>
  </si>
  <si>
    <t>MI220352640</t>
  </si>
  <si>
    <t>WI22031111</t>
  </si>
  <si>
    <t>MI220352713</t>
  </si>
  <si>
    <t>WI22031112</t>
  </si>
  <si>
    <t>MI220352718</t>
  </si>
  <si>
    <t>WI22031113</t>
  </si>
  <si>
    <t>MI220352721</t>
  </si>
  <si>
    <t>WI22031114</t>
  </si>
  <si>
    <t>1100005433</t>
  </si>
  <si>
    <t>MI220352729</t>
  </si>
  <si>
    <t>WI22031115</t>
  </si>
  <si>
    <t>MI220352737</t>
  </si>
  <si>
    <t>WI22031116</t>
  </si>
  <si>
    <t>1100005485</t>
  </si>
  <si>
    <t>MI220352733</t>
  </si>
  <si>
    <t>WI22031117</t>
  </si>
  <si>
    <t>1100004587</t>
  </si>
  <si>
    <t>MI220352746</t>
  </si>
  <si>
    <t>WI22031118</t>
  </si>
  <si>
    <t>MI220352747</t>
  </si>
  <si>
    <t>WI22031121</t>
  </si>
  <si>
    <t>WI22031122</t>
  </si>
  <si>
    <t>WI22031123</t>
  </si>
  <si>
    <t>WI22031124</t>
  </si>
  <si>
    <t>WI22031125</t>
  </si>
  <si>
    <t>WI22031126</t>
  </si>
  <si>
    <t>WI22031127</t>
  </si>
  <si>
    <t>WI22031128</t>
  </si>
  <si>
    <t>WI22031129</t>
  </si>
  <si>
    <t>WI22031133</t>
  </si>
  <si>
    <t>MI220353580</t>
  </si>
  <si>
    <t>WI22031134</t>
  </si>
  <si>
    <t>1100002939</t>
  </si>
  <si>
    <t>MI220353632</t>
  </si>
  <si>
    <t>WI22031136</t>
  </si>
  <si>
    <t>1100001731</t>
  </si>
  <si>
    <t>MI220353794</t>
  </si>
  <si>
    <t>WI22031137</t>
  </si>
  <si>
    <t>1100002008</t>
  </si>
  <si>
    <t>MI220353903</t>
  </si>
  <si>
    <t>WI22031138</t>
  </si>
  <si>
    <t>1100002393</t>
  </si>
  <si>
    <t>MI220354006</t>
  </si>
  <si>
    <t>WI22031139</t>
  </si>
  <si>
    <t>WI2203114</t>
  </si>
  <si>
    <t>1100002084</t>
  </si>
  <si>
    <t>MI22037415</t>
  </si>
  <si>
    <t>WI22031140</t>
  </si>
  <si>
    <t>WI22031141</t>
  </si>
  <si>
    <t>1100005204</t>
  </si>
  <si>
    <t>MI220354524</t>
  </si>
  <si>
    <t>WI22031147</t>
  </si>
  <si>
    <t>1100003455</t>
  </si>
  <si>
    <t>MI220354655</t>
  </si>
  <si>
    <t>WI22031149</t>
  </si>
  <si>
    <t>MI220354708</t>
  </si>
  <si>
    <t>WI2203115</t>
  </si>
  <si>
    <t>1100001626</t>
  </si>
  <si>
    <t>MI22037489</t>
  </si>
  <si>
    <t>WI22031150</t>
  </si>
  <si>
    <t>1100002671</t>
  </si>
  <si>
    <t>MI220354741</t>
  </si>
  <si>
    <t>WI22031153</t>
  </si>
  <si>
    <t>MI220354786</t>
  </si>
  <si>
    <t>WI22031154</t>
  </si>
  <si>
    <t>MI220354824</t>
  </si>
  <si>
    <t>WI22031157</t>
  </si>
  <si>
    <t>1100004152</t>
  </si>
  <si>
    <t>MI220355023</t>
  </si>
  <si>
    <t>WI22031158</t>
  </si>
  <si>
    <t>1100005158</t>
  </si>
  <si>
    <t>MI220355243</t>
  </si>
  <si>
    <t>WI2203116</t>
  </si>
  <si>
    <t>MI22037795</t>
  </si>
  <si>
    <t>WI22031161</t>
  </si>
  <si>
    <t>1100002503</t>
  </si>
  <si>
    <t>MI220355624</t>
  </si>
  <si>
    <t>WI22031162</t>
  </si>
  <si>
    <t>MI220355631</t>
  </si>
  <si>
    <t>WI22031163</t>
  </si>
  <si>
    <t>1100004387</t>
  </si>
  <si>
    <t>MI220355622</t>
  </si>
  <si>
    <t>WI22031164</t>
  </si>
  <si>
    <t>1100003909</t>
  </si>
  <si>
    <t>MI220355917</t>
  </si>
  <si>
    <t>WI22031165</t>
  </si>
  <si>
    <t>1100002135</t>
  </si>
  <si>
    <t>MI220355952</t>
  </si>
  <si>
    <t>WI2203117</t>
  </si>
  <si>
    <t>WI22031171</t>
  </si>
  <si>
    <t>MI220355990</t>
  </si>
  <si>
    <t>WI2203118</t>
  </si>
  <si>
    <t>MI22037799</t>
  </si>
  <si>
    <t>Prajakta Jagannath Mane</t>
  </si>
  <si>
    <t>WI22031182</t>
  </si>
  <si>
    <t>MI220356024</t>
  </si>
  <si>
    <t>WI22031183</t>
  </si>
  <si>
    <t>MI220356037</t>
  </si>
  <si>
    <t>WI22031186</t>
  </si>
  <si>
    <t>1100004844</t>
  </si>
  <si>
    <t>MI220356135</t>
  </si>
  <si>
    <t>WI22031187</t>
  </si>
  <si>
    <t>1100004165</t>
  </si>
  <si>
    <t>MI220356243</t>
  </si>
  <si>
    <t>WI2203119</t>
  </si>
  <si>
    <t>WI2203120</t>
  </si>
  <si>
    <t>MI22037941</t>
  </si>
  <si>
    <t>WI22031202</t>
  </si>
  <si>
    <t>1100000479</t>
  </si>
  <si>
    <t>MI220356495</t>
  </si>
  <si>
    <t>WI22031204</t>
  </si>
  <si>
    <t>1100005405</t>
  </si>
  <si>
    <t>MI220356769</t>
  </si>
  <si>
    <t>WI22031205</t>
  </si>
  <si>
    <t>1100003329</t>
  </si>
  <si>
    <t>MI220357106</t>
  </si>
  <si>
    <t>WI22031206</t>
  </si>
  <si>
    <t>1100005913</t>
  </si>
  <si>
    <t>MI220357129</t>
  </si>
  <si>
    <t>WI2203121</t>
  </si>
  <si>
    <t>1100003507</t>
  </si>
  <si>
    <t>MI22038012</t>
  </si>
  <si>
    <t>WI22031216</t>
  </si>
  <si>
    <t>WI22031217</t>
  </si>
  <si>
    <t>WI22031218</t>
  </si>
  <si>
    <t>WI2203122</t>
  </si>
  <si>
    <t>WI220313</t>
  </si>
  <si>
    <t>1100002321</t>
  </si>
  <si>
    <t>MI220289506</t>
  </si>
  <si>
    <t>WI2203138</t>
  </si>
  <si>
    <t>1100001606</t>
  </si>
  <si>
    <t>MI22038309</t>
  </si>
  <si>
    <t>WI2203139</t>
  </si>
  <si>
    <t>1100003690</t>
  </si>
  <si>
    <t>MI22038326</t>
  </si>
  <si>
    <t>WI220314</t>
  </si>
  <si>
    <t>1100002698</t>
  </si>
  <si>
    <t>MI220289811</t>
  </si>
  <si>
    <t>WI2203140</t>
  </si>
  <si>
    <t>MI22038332</t>
  </si>
  <si>
    <t>WI2203141</t>
  </si>
  <si>
    <t>1100003926</t>
  </si>
  <si>
    <t>MI22038366</t>
  </si>
  <si>
    <t>WI2203142</t>
  </si>
  <si>
    <t>MI22038380</t>
  </si>
  <si>
    <t>WI2203144</t>
  </si>
  <si>
    <t>1100003707</t>
  </si>
  <si>
    <t>MI22038478</t>
  </si>
  <si>
    <t>WI2203145</t>
  </si>
  <si>
    <t>1100004382</t>
  </si>
  <si>
    <t>MI22038634</t>
  </si>
  <si>
    <t>WI2203146</t>
  </si>
  <si>
    <t>1100002155</t>
  </si>
  <si>
    <t>MI22038732</t>
  </si>
  <si>
    <t>WI2203147</t>
  </si>
  <si>
    <t>MI22038741</t>
  </si>
  <si>
    <t>WI2203148</t>
  </si>
  <si>
    <t>MI22038749</t>
  </si>
  <si>
    <t>WI2203149</t>
  </si>
  <si>
    <t>1100002573</t>
  </si>
  <si>
    <t>MI22038765</t>
  </si>
  <si>
    <t>WI2203150</t>
  </si>
  <si>
    <t>1100004496</t>
  </si>
  <si>
    <t>MI22039107</t>
  </si>
  <si>
    <t>WI2203153</t>
  </si>
  <si>
    <t>1100002765</t>
  </si>
  <si>
    <t>MI22039370</t>
  </si>
  <si>
    <t>WI2203155</t>
  </si>
  <si>
    <t>1100001540</t>
  </si>
  <si>
    <t>MI22039444</t>
  </si>
  <si>
    <t>WI2203156</t>
  </si>
  <si>
    <t>1100002369</t>
  </si>
  <si>
    <t>MI22039670</t>
  </si>
  <si>
    <t>WI2203157</t>
  </si>
  <si>
    <t>MI22039990</t>
  </si>
  <si>
    <t>WI2203158</t>
  </si>
  <si>
    <t>1100000455</t>
  </si>
  <si>
    <t>MI220310000</t>
  </si>
  <si>
    <t>WI2203159</t>
  </si>
  <si>
    <t>1100003059</t>
  </si>
  <si>
    <t>MI220310100</t>
  </si>
  <si>
    <t>WI220316</t>
  </si>
  <si>
    <t>1100003261</t>
  </si>
  <si>
    <t>MI220290289</t>
  </si>
  <si>
    <t>WI2203162</t>
  </si>
  <si>
    <t>1100002212</t>
  </si>
  <si>
    <t>MI220310394</t>
  </si>
  <si>
    <t>WI2203163</t>
  </si>
  <si>
    <t>MI220310400</t>
  </si>
  <si>
    <t>WI220317</t>
  </si>
  <si>
    <t>1100003908</t>
  </si>
  <si>
    <t>MI220291651</t>
  </si>
  <si>
    <t>WI2203177</t>
  </si>
  <si>
    <t>MI220310451</t>
  </si>
  <si>
    <t>WI2203178</t>
  </si>
  <si>
    <t>MI220310448</t>
  </si>
  <si>
    <t>WI2203179</t>
  </si>
  <si>
    <t>1100002690</t>
  </si>
  <si>
    <t>MI220310479</t>
  </si>
  <si>
    <t>WI220318</t>
  </si>
  <si>
    <t>MI220289990</t>
  </si>
  <si>
    <t>WI2203180</t>
  </si>
  <si>
    <t>1100001902</t>
  </si>
  <si>
    <t>MI220310700</t>
  </si>
  <si>
    <t>WI2203181</t>
  </si>
  <si>
    <t>1100004366</t>
  </si>
  <si>
    <t>MI220310834</t>
  </si>
  <si>
    <t>WI2203182</t>
  </si>
  <si>
    <t>1100002799</t>
  </si>
  <si>
    <t>MI220310821</t>
  </si>
  <si>
    <t>WI2203183</t>
  </si>
  <si>
    <t>1100004267</t>
  </si>
  <si>
    <t>MI220310870</t>
  </si>
  <si>
    <t>WI2203185</t>
  </si>
  <si>
    <t>1100003371</t>
  </si>
  <si>
    <t>MI220311106</t>
  </si>
  <si>
    <t>WI2203186</t>
  </si>
  <si>
    <t>MI220311152</t>
  </si>
  <si>
    <t>WI2203187</t>
  </si>
  <si>
    <t>1100004878</t>
  </si>
  <si>
    <t>MI220311220</t>
  </si>
  <si>
    <t>WI2203188</t>
  </si>
  <si>
    <t>1100001589</t>
  </si>
  <si>
    <t>MI220311283</t>
  </si>
  <si>
    <t>WI2203189</t>
  </si>
  <si>
    <t>1100004363</t>
  </si>
  <si>
    <t>MI220311569</t>
  </si>
  <si>
    <t>WI220319</t>
  </si>
  <si>
    <t>MI220291245</t>
  </si>
  <si>
    <t>WI2203192</t>
  </si>
  <si>
    <t>MI220311670</t>
  </si>
  <si>
    <t>WI220320</t>
  </si>
  <si>
    <t>MI220291694</t>
  </si>
  <si>
    <t>WI2203200</t>
  </si>
  <si>
    <t>1100002696</t>
  </si>
  <si>
    <t>MI220311960</t>
  </si>
  <si>
    <t>WI2203201</t>
  </si>
  <si>
    <t>1100004364</t>
  </si>
  <si>
    <t>MI220312040</t>
  </si>
  <si>
    <t>WI2203202</t>
  </si>
  <si>
    <t>MI220312579</t>
  </si>
  <si>
    <t>WI2203203</t>
  </si>
  <si>
    <t>1100003864</t>
  </si>
  <si>
    <t>MI220312641</t>
  </si>
  <si>
    <t>WI220321</t>
  </si>
  <si>
    <t>1100004171</t>
  </si>
  <si>
    <t>MI220291566</t>
  </si>
  <si>
    <t>WI2203214</t>
  </si>
  <si>
    <t>WI2203215</t>
  </si>
  <si>
    <t>WI2203216</t>
  </si>
  <si>
    <t>WI2203217</t>
  </si>
  <si>
    <t>WI2203218</t>
  </si>
  <si>
    <t>WI2203219</t>
  </si>
  <si>
    <t>WI220322</t>
  </si>
  <si>
    <t>MI220291634</t>
  </si>
  <si>
    <t>WI2203220</t>
  </si>
  <si>
    <t>WI2203221</t>
  </si>
  <si>
    <t>WI2203222</t>
  </si>
  <si>
    <t>WI2203223</t>
  </si>
  <si>
    <t>WI2203224</t>
  </si>
  <si>
    <t>WI2203225</t>
  </si>
  <si>
    <t>WI2203226</t>
  </si>
  <si>
    <t>WI2203228</t>
  </si>
  <si>
    <t>WI220323</t>
  </si>
  <si>
    <t>1100004388</t>
  </si>
  <si>
    <t>MI2203365</t>
  </si>
  <si>
    <t>WI2203234</t>
  </si>
  <si>
    <t>1100004227</t>
  </si>
  <si>
    <t>MI220313138</t>
  </si>
  <si>
    <t>WI220324</t>
  </si>
  <si>
    <t>MI22031137</t>
  </si>
  <si>
    <t>WI2203242</t>
  </si>
  <si>
    <t>WI2203249</t>
  </si>
  <si>
    <t>1100002714</t>
  </si>
  <si>
    <t>MI220313264</t>
  </si>
  <si>
    <t>WI220325</t>
  </si>
  <si>
    <t>MI22031181</t>
  </si>
  <si>
    <t>WI220326</t>
  </si>
  <si>
    <t>1100001417</t>
  </si>
  <si>
    <t>MI22031207</t>
  </si>
  <si>
    <t>WI2203262</t>
  </si>
  <si>
    <t>MI220313350</t>
  </si>
  <si>
    <t>WI2203266</t>
  </si>
  <si>
    <t>1100004672</t>
  </si>
  <si>
    <t>MI220313434</t>
  </si>
  <si>
    <t>WI2203268</t>
  </si>
  <si>
    <t>1100002624</t>
  </si>
  <si>
    <t>MI220313500</t>
  </si>
  <si>
    <t>WI2203269</t>
  </si>
  <si>
    <t>1100004418</t>
  </si>
  <si>
    <t>MI220313653</t>
  </si>
  <si>
    <t>WI2203270</t>
  </si>
  <si>
    <t>MI220313657</t>
  </si>
  <si>
    <t>WI2203271</t>
  </si>
  <si>
    <t>1100004860</t>
  </si>
  <si>
    <t>MI220313805</t>
  </si>
  <si>
    <t>WI2203272</t>
  </si>
  <si>
    <t>WI2203273</t>
  </si>
  <si>
    <t>WI2203274</t>
  </si>
  <si>
    <t>WI2203275</t>
  </si>
  <si>
    <t>1100003662</t>
  </si>
  <si>
    <t>MI220314078</t>
  </si>
  <si>
    <t>WI2203276</t>
  </si>
  <si>
    <t>WI2203277</t>
  </si>
  <si>
    <t>1100002228</t>
  </si>
  <si>
    <t>MI220314207</t>
  </si>
  <si>
    <t>WI2203278</t>
  </si>
  <si>
    <t>MI220314344</t>
  </si>
  <si>
    <t>WI220328</t>
  </si>
  <si>
    <t>1100003607</t>
  </si>
  <si>
    <t>MI2203114</t>
  </si>
  <si>
    <t>WI2203281</t>
  </si>
  <si>
    <t>1100001980</t>
  </si>
  <si>
    <t>MI220314479</t>
  </si>
  <si>
    <t>WI2203284</t>
  </si>
  <si>
    <t>MI220314560</t>
  </si>
  <si>
    <t>WI2203285</t>
  </si>
  <si>
    <t>1100004695</t>
  </si>
  <si>
    <t>MI220314585</t>
  </si>
  <si>
    <t>WI2203286</t>
  </si>
  <si>
    <t>MI220314807</t>
  </si>
  <si>
    <t>WI2203288</t>
  </si>
  <si>
    <t>WI2203289</t>
  </si>
  <si>
    <t>1100001888</t>
  </si>
  <si>
    <t>MI220314860</t>
  </si>
  <si>
    <t>WI2203290</t>
  </si>
  <si>
    <t>MI220314868</t>
  </si>
  <si>
    <t>WI2203291</t>
  </si>
  <si>
    <t>1100003004</t>
  </si>
  <si>
    <t>MI220314915</t>
  </si>
  <si>
    <t>WI2203294</t>
  </si>
  <si>
    <t>MI220314951</t>
  </si>
  <si>
    <t>WI2203308</t>
  </si>
  <si>
    <t>MI220315051</t>
  </si>
  <si>
    <t>WI2203309</t>
  </si>
  <si>
    <t>MI220315122</t>
  </si>
  <si>
    <t>WI220331</t>
  </si>
  <si>
    <t>1100003890</t>
  </si>
  <si>
    <t>MI22031617</t>
  </si>
  <si>
    <t>WI2203311</t>
  </si>
  <si>
    <t>MI220315152</t>
  </si>
  <si>
    <t>WI2203312</t>
  </si>
  <si>
    <t>MI220315151</t>
  </si>
  <si>
    <t>WI2203316</t>
  </si>
  <si>
    <t>MI220315563</t>
  </si>
  <si>
    <t>WI2203317</t>
  </si>
  <si>
    <t>1100002482</t>
  </si>
  <si>
    <t>MI220315682</t>
  </si>
  <si>
    <t>WI2203318</t>
  </si>
  <si>
    <t>MI220315724</t>
  </si>
  <si>
    <t>WI2203319</t>
  </si>
  <si>
    <t>1100004871</t>
  </si>
  <si>
    <t>MI220315803</t>
  </si>
  <si>
    <t>WI220332</t>
  </si>
  <si>
    <t>MI22031838</t>
  </si>
  <si>
    <t>WI2203335</t>
  </si>
  <si>
    <t>1100002272</t>
  </si>
  <si>
    <t>MI220316492</t>
  </si>
  <si>
    <t>WI2203336</t>
  </si>
  <si>
    <t>1100004350</t>
  </si>
  <si>
    <t>MI220316674</t>
  </si>
  <si>
    <t>WI2203337</t>
  </si>
  <si>
    <t>1100003152</t>
  </si>
  <si>
    <t>MI220316977</t>
  </si>
  <si>
    <t>WI2203341</t>
  </si>
  <si>
    <t>1100002832</t>
  </si>
  <si>
    <t>MI220317187</t>
  </si>
  <si>
    <t>WI2203342</t>
  </si>
  <si>
    <t>MI220317228</t>
  </si>
  <si>
    <t>WI2203343</t>
  </si>
  <si>
    <t>MI220317309</t>
  </si>
  <si>
    <t>WI2203344</t>
  </si>
  <si>
    <t>MI220317318</t>
  </si>
  <si>
    <t>WI2203345</t>
  </si>
  <si>
    <t>MI220317374</t>
  </si>
  <si>
    <t>WI2203347</t>
  </si>
  <si>
    <t>MI220317381</t>
  </si>
  <si>
    <t>WI2203348</t>
  </si>
  <si>
    <t>1100004837</t>
  </si>
  <si>
    <t>MI220317418</t>
  </si>
  <si>
    <t>WI2203349</t>
  </si>
  <si>
    <t>1100002464</t>
  </si>
  <si>
    <t>MI220317460</t>
  </si>
  <si>
    <t>WI2203350</t>
  </si>
  <si>
    <t>1100004404</t>
  </si>
  <si>
    <t>MI220317513</t>
  </si>
  <si>
    <t>WI2203351</t>
  </si>
  <si>
    <t>1100001740</t>
  </si>
  <si>
    <t>MI220317566</t>
  </si>
  <si>
    <t>WI2203352</t>
  </si>
  <si>
    <t>1100001158</t>
  </si>
  <si>
    <t>MI220317915</t>
  </si>
  <si>
    <t>WI2203353</t>
  </si>
  <si>
    <t>1100000668</t>
  </si>
  <si>
    <t>MI220317970</t>
  </si>
  <si>
    <t>WI2203354</t>
  </si>
  <si>
    <t>MI220318567</t>
  </si>
  <si>
    <t>WI2203355</t>
  </si>
  <si>
    <t>1100000495</t>
  </si>
  <si>
    <t>MI220318677</t>
  </si>
  <si>
    <t>WI2203356</t>
  </si>
  <si>
    <t>WI2203357</t>
  </si>
  <si>
    <t>1100003526</t>
  </si>
  <si>
    <t>MI220318970</t>
  </si>
  <si>
    <t>WI2203358</t>
  </si>
  <si>
    <t>1100004915</t>
  </si>
  <si>
    <t>MI220319254</t>
  </si>
  <si>
    <t>WI2203359</t>
  </si>
  <si>
    <t>WI2203360</t>
  </si>
  <si>
    <t>WI2203361</t>
  </si>
  <si>
    <t>WI2203362</t>
  </si>
  <si>
    <t>WI2203363</t>
  </si>
  <si>
    <t>WI2203364</t>
  </si>
  <si>
    <t>WI2203365</t>
  </si>
  <si>
    <t>WI2203366</t>
  </si>
  <si>
    <t>WI2203367</t>
  </si>
  <si>
    <t>WI2203368</t>
  </si>
  <si>
    <t>WI2203369</t>
  </si>
  <si>
    <t>WI2203370</t>
  </si>
  <si>
    <t>WI2203376</t>
  </si>
  <si>
    <t>1100004215</t>
  </si>
  <si>
    <t>MI220319473</t>
  </si>
  <si>
    <t>WI2203392</t>
  </si>
  <si>
    <t>1100003754</t>
  </si>
  <si>
    <t>MI220319677</t>
  </si>
  <si>
    <t>WI2203406</t>
  </si>
  <si>
    <t>MI220319758</t>
  </si>
  <si>
    <t>WI2203407</t>
  </si>
  <si>
    <t>MI220319800</t>
  </si>
  <si>
    <t>WI2203409</t>
  </si>
  <si>
    <t>WI2203410</t>
  </si>
  <si>
    <t>MI220319952</t>
  </si>
  <si>
    <t>WI2203411</t>
  </si>
  <si>
    <t>MI220320006</t>
  </si>
  <si>
    <t>WI2203412</t>
  </si>
  <si>
    <t>1100002485</t>
  </si>
  <si>
    <t>MI220319981</t>
  </si>
  <si>
    <t>WI2203414</t>
  </si>
  <si>
    <t>1100001816</t>
  </si>
  <si>
    <t>MI220320401</t>
  </si>
  <si>
    <t>WI2203415</t>
  </si>
  <si>
    <t>1100003557</t>
  </si>
  <si>
    <t>MI220320605</t>
  </si>
  <si>
    <t>WI2203416</t>
  </si>
  <si>
    <t>1100004877</t>
  </si>
  <si>
    <t>MI220320732</t>
  </si>
  <si>
    <t>WI2203417</t>
  </si>
  <si>
    <t>1100004612</t>
  </si>
  <si>
    <t>MI220320726</t>
  </si>
  <si>
    <t>WI2203418</t>
  </si>
  <si>
    <t>1100004762</t>
  </si>
  <si>
    <t>MI220320775</t>
  </si>
  <si>
    <t>WI2203419</t>
  </si>
  <si>
    <t>WI2203421</t>
  </si>
  <si>
    <t>MI220320977</t>
  </si>
  <si>
    <t>WI2203422</t>
  </si>
  <si>
    <t>1100003668</t>
  </si>
  <si>
    <t>MI220321127</t>
  </si>
  <si>
    <t>WI2203423</t>
  </si>
  <si>
    <t>WI2203424</t>
  </si>
  <si>
    <t>WI2203443</t>
  </si>
  <si>
    <t>MI220321373</t>
  </si>
  <si>
    <t>WI2203445</t>
  </si>
  <si>
    <t>1100002422</t>
  </si>
  <si>
    <t>MI220321331</t>
  </si>
  <si>
    <t>WI2203446</t>
  </si>
  <si>
    <t>MI220321687</t>
  </si>
  <si>
    <t>WI2203447</t>
  </si>
  <si>
    <t>MI220321692</t>
  </si>
  <si>
    <t>WI2203448</t>
  </si>
  <si>
    <t>1100002703</t>
  </si>
  <si>
    <t>MI220321836</t>
  </si>
  <si>
    <t>WI2203449</t>
  </si>
  <si>
    <t>1100003726</t>
  </si>
  <si>
    <t>MI220321961</t>
  </si>
  <si>
    <t>WI220345</t>
  </si>
  <si>
    <t>1100000766</t>
  </si>
  <si>
    <t>MI22032438</t>
  </si>
  <si>
    <t>WI2203450</t>
  </si>
  <si>
    <t>MI220322104</t>
  </si>
  <si>
    <t>WI2203451</t>
  </si>
  <si>
    <t>1100003733</t>
  </si>
  <si>
    <t>MI220322136</t>
  </si>
  <si>
    <t>WI2203452</t>
  </si>
  <si>
    <t>MI220322278</t>
  </si>
  <si>
    <t>WI2203453</t>
  </si>
  <si>
    <t>MI220322312</t>
  </si>
  <si>
    <t>WI2203455</t>
  </si>
  <si>
    <t>1100002330</t>
  </si>
  <si>
    <t>MI220322334</t>
  </si>
  <si>
    <t>WI2203458</t>
  </si>
  <si>
    <t>1100005087</t>
  </si>
  <si>
    <t>MI220322352</t>
  </si>
  <si>
    <t>WI220346</t>
  </si>
  <si>
    <t>1100004360</t>
  </si>
  <si>
    <t>MI22032455</t>
  </si>
  <si>
    <t>WI2203460</t>
  </si>
  <si>
    <t>1100002654</t>
  </si>
  <si>
    <t>MI220322381</t>
  </si>
  <si>
    <t>WI2203461</t>
  </si>
  <si>
    <t>MI220322397</t>
  </si>
  <si>
    <t>WI2203462</t>
  </si>
  <si>
    <t>MI220322413</t>
  </si>
  <si>
    <t>WI2203463</t>
  </si>
  <si>
    <t>MI220322417</t>
  </si>
  <si>
    <t>WI2203464</t>
  </si>
  <si>
    <t>WI2203465</t>
  </si>
  <si>
    <t>WI2203467</t>
  </si>
  <si>
    <t>MI220322458</t>
  </si>
  <si>
    <t>WI2203468</t>
  </si>
  <si>
    <t>MI220322591</t>
  </si>
  <si>
    <t>WI2203469</t>
  </si>
  <si>
    <t>MI220322605</t>
  </si>
  <si>
    <t>WI220347</t>
  </si>
  <si>
    <t>MI22032900</t>
  </si>
  <si>
    <t>WI2203472</t>
  </si>
  <si>
    <t>1100004711</t>
  </si>
  <si>
    <t>MI220322768</t>
  </si>
  <si>
    <t>WI2203473</t>
  </si>
  <si>
    <t>MI220322809</t>
  </si>
  <si>
    <t>WI2203476</t>
  </si>
  <si>
    <t>MI220322873</t>
  </si>
  <si>
    <t>WI2203478</t>
  </si>
  <si>
    <t>1100004446</t>
  </si>
  <si>
    <t>MI220323067</t>
  </si>
  <si>
    <t>WI2203479</t>
  </si>
  <si>
    <t>1100000739</t>
  </si>
  <si>
    <t>MI220323069</t>
  </si>
  <si>
    <t>WI2203480</t>
  </si>
  <si>
    <t>1100000974</t>
  </si>
  <si>
    <t>MI220323029</t>
  </si>
  <si>
    <t>WI2203481</t>
  </si>
  <si>
    <t>MI220323098</t>
  </si>
  <si>
    <t>WI2203511</t>
  </si>
  <si>
    <t>1100003522</t>
  </si>
  <si>
    <t>MI220323450</t>
  </si>
  <si>
    <t>WI2203512</t>
  </si>
  <si>
    <t>1100003022</t>
  </si>
  <si>
    <t>MI220323527</t>
  </si>
  <si>
    <t>WI2203514</t>
  </si>
  <si>
    <t>1100005121</t>
  </si>
  <si>
    <t>MI220323805</t>
  </si>
  <si>
    <t>WI2203520</t>
  </si>
  <si>
    <t>WI2203524</t>
  </si>
  <si>
    <t>WI2203534</t>
  </si>
  <si>
    <t>MI220323958</t>
  </si>
  <si>
    <t>WI2203535</t>
  </si>
  <si>
    <t>MI220323991</t>
  </si>
  <si>
    <t>WI2203536</t>
  </si>
  <si>
    <t>WI2203537</t>
  </si>
  <si>
    <t>1100004691</t>
  </si>
  <si>
    <t>MI220324090</t>
  </si>
  <si>
    <t>WI2203538</t>
  </si>
  <si>
    <t>1100002142</t>
  </si>
  <si>
    <t>MI220324091</t>
  </si>
  <si>
    <t>WI2203539</t>
  </si>
  <si>
    <t>WI220354</t>
  </si>
  <si>
    <t>1100003881</t>
  </si>
  <si>
    <t>MI22032946</t>
  </si>
  <si>
    <t>WI2203540</t>
  </si>
  <si>
    <t>1100004562</t>
  </si>
  <si>
    <t>MI220324220</t>
  </si>
  <si>
    <t>WI2203541</t>
  </si>
  <si>
    <t>MI220324239</t>
  </si>
  <si>
    <t>WI2203542</t>
  </si>
  <si>
    <t>1100003845</t>
  </si>
  <si>
    <t>MI220324389</t>
  </si>
  <si>
    <t>WI2203543</t>
  </si>
  <si>
    <t>WI2203545</t>
  </si>
  <si>
    <t>1100004904</t>
  </si>
  <si>
    <t>MI220324602</t>
  </si>
  <si>
    <t>WI2203546</t>
  </si>
  <si>
    <t>1100004910</t>
  </si>
  <si>
    <t>MI220324653</t>
  </si>
  <si>
    <t>WI2203547</t>
  </si>
  <si>
    <t>MI220324670</t>
  </si>
  <si>
    <t>WI2203548</t>
  </si>
  <si>
    <t>MI220324706</t>
  </si>
  <si>
    <t>WI2203551</t>
  </si>
  <si>
    <t>1100004022</t>
  </si>
  <si>
    <t>MI220324825</t>
  </si>
  <si>
    <t>WI2203552</t>
  </si>
  <si>
    <t>MI220324844</t>
  </si>
  <si>
    <t>WI2203567</t>
  </si>
  <si>
    <t>1100004723</t>
  </si>
  <si>
    <t>MI220325127</t>
  </si>
  <si>
    <t>WI2203568</t>
  </si>
  <si>
    <t>1100004375</t>
  </si>
  <si>
    <t>MI220325215</t>
  </si>
  <si>
    <t>WI2203569</t>
  </si>
  <si>
    <t>1100002927</t>
  </si>
  <si>
    <t>MI220325369</t>
  </si>
  <si>
    <t>WI2203575</t>
  </si>
  <si>
    <t>1100002026</t>
  </si>
  <si>
    <t>MI220325526</t>
  </si>
  <si>
    <t>WI2203576</t>
  </si>
  <si>
    <t>1100004760</t>
  </si>
  <si>
    <t>MI220325797</t>
  </si>
  <si>
    <t>WI2203579</t>
  </si>
  <si>
    <t>WI2203580</t>
  </si>
  <si>
    <t>WI2203581</t>
  </si>
  <si>
    <t>WI2203582</t>
  </si>
  <si>
    <t>WI2203583</t>
  </si>
  <si>
    <t>WI2203584</t>
  </si>
  <si>
    <t>WI2203587</t>
  </si>
  <si>
    <t>WI2203588</t>
  </si>
  <si>
    <t>WI2203591</t>
  </si>
  <si>
    <t>1100003267</t>
  </si>
  <si>
    <t>MI220326825</t>
  </si>
  <si>
    <t>WI2203592</t>
  </si>
  <si>
    <t>WI2203594</t>
  </si>
  <si>
    <t>WI2203613</t>
  </si>
  <si>
    <t>MI220327620</t>
  </si>
  <si>
    <t>WI2203614</t>
  </si>
  <si>
    <t>MI220327654</t>
  </si>
  <si>
    <t>WI2203615</t>
  </si>
  <si>
    <t>MI220327687</t>
  </si>
  <si>
    <t>WI2203616</t>
  </si>
  <si>
    <t>MI220328036</t>
  </si>
  <si>
    <t>WI2203617</t>
  </si>
  <si>
    <t>1100001930</t>
  </si>
  <si>
    <t>MI220328078</t>
  </si>
  <si>
    <t>WI2203618</t>
  </si>
  <si>
    <t>MI220328110</t>
  </si>
  <si>
    <t>WI220362</t>
  </si>
  <si>
    <t>1100003968</t>
  </si>
  <si>
    <t>MI22033130</t>
  </si>
  <si>
    <t>WI2203628</t>
  </si>
  <si>
    <t>1100001078</t>
  </si>
  <si>
    <t>MI220328191</t>
  </si>
  <si>
    <t>WI220363</t>
  </si>
  <si>
    <t>MI22033308</t>
  </si>
  <si>
    <t>WI2203631</t>
  </si>
  <si>
    <t>MI220328295</t>
  </si>
  <si>
    <t>WI2203632</t>
  </si>
  <si>
    <t>1100001660</t>
  </si>
  <si>
    <t>MI220328306</t>
  </si>
  <si>
    <t>WI2203633</t>
  </si>
  <si>
    <t>MI220328341</t>
  </si>
  <si>
    <t>WI2203634</t>
  </si>
  <si>
    <t>MI220328338</t>
  </si>
  <si>
    <t>WI2203636</t>
  </si>
  <si>
    <t>MI220328357</t>
  </si>
  <si>
    <t>WI220364</t>
  </si>
  <si>
    <t>MI22033320</t>
  </si>
  <si>
    <t>WI2203642</t>
  </si>
  <si>
    <t>MI220328798</t>
  </si>
  <si>
    <t>WI2203646</t>
  </si>
  <si>
    <t>MI220329020</t>
  </si>
  <si>
    <t>WI2203648</t>
  </si>
  <si>
    <t>1100004313</t>
  </si>
  <si>
    <t>MI220329107</t>
  </si>
  <si>
    <t>WI2203660</t>
  </si>
  <si>
    <t>MI220329418</t>
  </si>
  <si>
    <t>WI220367</t>
  </si>
  <si>
    <t>WI2203670</t>
  </si>
  <si>
    <t>MI220329617</t>
  </si>
  <si>
    <t>WI2203672</t>
  </si>
  <si>
    <t>MI220329661</t>
  </si>
  <si>
    <t>WI2203674</t>
  </si>
  <si>
    <t>MI220329900</t>
  </si>
  <si>
    <t>WI2203676</t>
  </si>
  <si>
    <t>MI220330174</t>
  </si>
  <si>
    <t>WI2203677</t>
  </si>
  <si>
    <t>1100003316</t>
  </si>
  <si>
    <t>MI220330191</t>
  </si>
  <si>
    <t>WI2203678</t>
  </si>
  <si>
    <t>MI220330263</t>
  </si>
  <si>
    <t>WI2203679</t>
  </si>
  <si>
    <t>MI220330300</t>
  </si>
  <si>
    <t>WI220368</t>
  </si>
  <si>
    <t>WI2203680</t>
  </si>
  <si>
    <t>1100003132</t>
  </si>
  <si>
    <t>MI220330400</t>
  </si>
  <si>
    <t>WI2203681</t>
  </si>
  <si>
    <t>MI220330547</t>
  </si>
  <si>
    <t>WI2203682</t>
  </si>
  <si>
    <t>MI220330691</t>
  </si>
  <si>
    <t>WI2203683</t>
  </si>
  <si>
    <t>MI220330738</t>
  </si>
  <si>
    <t>WI2203684</t>
  </si>
  <si>
    <t>1100005005</t>
  </si>
  <si>
    <t>MI220330685</t>
  </si>
  <si>
    <t>WI220369</t>
  </si>
  <si>
    <t>1100003976</t>
  </si>
  <si>
    <t>MI22033848</t>
  </si>
  <si>
    <t>WI2203702</t>
  </si>
  <si>
    <t>1100002915</t>
  </si>
  <si>
    <t>MI220331189</t>
  </si>
  <si>
    <t>WI2203703</t>
  </si>
  <si>
    <t>MI220331243</t>
  </si>
  <si>
    <t>WI2203710</t>
  </si>
  <si>
    <t>MI220331432</t>
  </si>
  <si>
    <t>WI2203712</t>
  </si>
  <si>
    <t>1100004042</t>
  </si>
  <si>
    <t>MI220331495</t>
  </si>
  <si>
    <t>WI2203714</t>
  </si>
  <si>
    <t>1100004793</t>
  </si>
  <si>
    <t>MI220331694</t>
  </si>
  <si>
    <t>WI2203715</t>
  </si>
  <si>
    <t>1100004889</t>
  </si>
  <si>
    <t>MI220332456</t>
  </si>
  <si>
    <t>WI2203716</t>
  </si>
  <si>
    <t>MI220332505</t>
  </si>
  <si>
    <t>WI2203717</t>
  </si>
  <si>
    <t>1100002147</t>
  </si>
  <si>
    <t>MI220332530</t>
  </si>
  <si>
    <t>WI2203718</t>
  </si>
  <si>
    <t>1100003609</t>
  </si>
  <si>
    <t>MI220332568</t>
  </si>
  <si>
    <t>WI2203719</t>
  </si>
  <si>
    <t>WI2203720</t>
  </si>
  <si>
    <t>WI2203721</t>
  </si>
  <si>
    <t>WI2203722</t>
  </si>
  <si>
    <t>WI2203723</t>
  </si>
  <si>
    <t>WI2203724</t>
  </si>
  <si>
    <t>WI2203725</t>
  </si>
  <si>
    <t>WI2203726</t>
  </si>
  <si>
    <t>WI2203727</t>
  </si>
  <si>
    <t>WI2203728</t>
  </si>
  <si>
    <t>WI2203729</t>
  </si>
  <si>
    <t>WI220373</t>
  </si>
  <si>
    <t>WI2203730</t>
  </si>
  <si>
    <t>WI2203731</t>
  </si>
  <si>
    <t>WI2203732</t>
  </si>
  <si>
    <t>WI2203736</t>
  </si>
  <si>
    <t>1100000426</t>
  </si>
  <si>
    <t>MI220332854</t>
  </si>
  <si>
    <t>WI2203737</t>
  </si>
  <si>
    <t>WI2203738</t>
  </si>
  <si>
    <t>1100002716</t>
  </si>
  <si>
    <t>MI220332862</t>
  </si>
  <si>
    <t>WI2203739</t>
  </si>
  <si>
    <t>WI220374</t>
  </si>
  <si>
    <t>1100002808</t>
  </si>
  <si>
    <t>MI22034002</t>
  </si>
  <si>
    <t>WI2203740</t>
  </si>
  <si>
    <t>WI2203741</t>
  </si>
  <si>
    <t>1100003567</t>
  </si>
  <si>
    <t>MI220332887</t>
  </si>
  <si>
    <t>WI2203742</t>
  </si>
  <si>
    <t>WI2203762</t>
  </si>
  <si>
    <t>MI220333158</t>
  </si>
  <si>
    <t>WI2203763</t>
  </si>
  <si>
    <t>MI220333164</t>
  </si>
  <si>
    <t>WI2203764</t>
  </si>
  <si>
    <t>MI220333222</t>
  </si>
  <si>
    <t>WI2203765</t>
  </si>
  <si>
    <t>WI2203766</t>
  </si>
  <si>
    <t>WI2203767</t>
  </si>
  <si>
    <t>MI220333259</t>
  </si>
  <si>
    <t>WI2203768</t>
  </si>
  <si>
    <t>MI220333577</t>
  </si>
  <si>
    <t>WI2203769</t>
  </si>
  <si>
    <t>MI220333596</t>
  </si>
  <si>
    <t>WI2203772</t>
  </si>
  <si>
    <t>1100002342</t>
  </si>
  <si>
    <t>MI220333660</t>
  </si>
  <si>
    <t>WI2203774</t>
  </si>
  <si>
    <t>WI2203775</t>
  </si>
  <si>
    <t>MI220333891</t>
  </si>
  <si>
    <t>WI2203777</t>
  </si>
  <si>
    <t>MI220333993</t>
  </si>
  <si>
    <t>WI2203778</t>
  </si>
  <si>
    <t>MI220334018</t>
  </si>
  <si>
    <t>WI2203780</t>
  </si>
  <si>
    <t>MI220334123</t>
  </si>
  <si>
    <t>WI2203781</t>
  </si>
  <si>
    <t>MI220334405</t>
  </si>
  <si>
    <t>WI2203782</t>
  </si>
  <si>
    <t>MI220334682</t>
  </si>
  <si>
    <t>WI2203789</t>
  </si>
  <si>
    <t>MI220335310</t>
  </si>
  <si>
    <t>WI220379</t>
  </si>
  <si>
    <t>MI22034474</t>
  </si>
  <si>
    <t>WI2203790</t>
  </si>
  <si>
    <t>1100001141</t>
  </si>
  <si>
    <t>MI220335363</t>
  </si>
  <si>
    <t>WI2203791</t>
  </si>
  <si>
    <t>WI2203796</t>
  </si>
  <si>
    <t>1100002692</t>
  </si>
  <si>
    <t>MI220335435</t>
  </si>
  <si>
    <t>WI2203798</t>
  </si>
  <si>
    <t>1100003605</t>
  </si>
  <si>
    <t>MI220335410</t>
  </si>
  <si>
    <t>WI220380</t>
  </si>
  <si>
    <t>MI22034502</t>
  </si>
  <si>
    <t>WI2203802</t>
  </si>
  <si>
    <t>MI220335436</t>
  </si>
  <si>
    <t>WI2203803</t>
  </si>
  <si>
    <t>MI220335488</t>
  </si>
  <si>
    <t>WI2203806</t>
  </si>
  <si>
    <t>WI220381</t>
  </si>
  <si>
    <t>MI22034599</t>
  </si>
  <si>
    <t>WI2203812</t>
  </si>
  <si>
    <t>1100002362</t>
  </si>
  <si>
    <t>MI220335722</t>
  </si>
  <si>
    <t>WI2203815</t>
  </si>
  <si>
    <t>1100004994</t>
  </si>
  <si>
    <t>MI220335723</t>
  </si>
  <si>
    <t>WI2203817</t>
  </si>
  <si>
    <t>MI220335883</t>
  </si>
  <si>
    <t>WI2203818</t>
  </si>
  <si>
    <t>1100004201</t>
  </si>
  <si>
    <t>MI220335935</t>
  </si>
  <si>
    <t>WI2203819</t>
  </si>
  <si>
    <t>1100004124</t>
  </si>
  <si>
    <t>MI220336068</t>
  </si>
  <si>
    <t>WI220382</t>
  </si>
  <si>
    <t>WI2203820</t>
  </si>
  <si>
    <t>MI220336123</t>
  </si>
  <si>
    <t>WI2203821</t>
  </si>
  <si>
    <t>MI220336168</t>
  </si>
  <si>
    <t>WI2203823</t>
  </si>
  <si>
    <t>1100004610</t>
  </si>
  <si>
    <t>MI220336494</t>
  </si>
  <si>
    <t>WI220383</t>
  </si>
  <si>
    <t>1100002540</t>
  </si>
  <si>
    <t>MI22034793</t>
  </si>
  <si>
    <t>WI2203833</t>
  </si>
  <si>
    <t>WI2203838</t>
  </si>
  <si>
    <t>MI220336801</t>
  </si>
  <si>
    <t>WI2203839</t>
  </si>
  <si>
    <t>MI220336916</t>
  </si>
  <si>
    <t>WI220384</t>
  </si>
  <si>
    <t>MI22034970</t>
  </si>
  <si>
    <t>WI2203840</t>
  </si>
  <si>
    <t>MI220336994</t>
  </si>
  <si>
    <t>WI2203841</t>
  </si>
  <si>
    <t>WI220385</t>
  </si>
  <si>
    <t>MI22035058</t>
  </si>
  <si>
    <t>WI2203855</t>
  </si>
  <si>
    <t>MI220337304</t>
  </si>
  <si>
    <t>WI2203856</t>
  </si>
  <si>
    <t>MI220337334</t>
  </si>
  <si>
    <t>WI2203857</t>
  </si>
  <si>
    <t>MI220337343</t>
  </si>
  <si>
    <t>WI2203858</t>
  </si>
  <si>
    <t>MI220337413</t>
  </si>
  <si>
    <t>WI2203859</t>
  </si>
  <si>
    <t>WI220386</t>
  </si>
  <si>
    <t>MI22035132</t>
  </si>
  <si>
    <t>WI2203860</t>
  </si>
  <si>
    <t>MI220337461</t>
  </si>
  <si>
    <t>WI2203861</t>
  </si>
  <si>
    <t>MI220337521</t>
  </si>
  <si>
    <t>WI2203862</t>
  </si>
  <si>
    <t>MI220337596</t>
  </si>
  <si>
    <t>WI2203863</t>
  </si>
  <si>
    <t>MI220337606</t>
  </si>
  <si>
    <t>WI220387</t>
  </si>
  <si>
    <t>WI2203871</t>
  </si>
  <si>
    <t>WI2203872</t>
  </si>
  <si>
    <t>MI220337829</t>
  </si>
  <si>
    <t>WI2203873</t>
  </si>
  <si>
    <t>1100001558</t>
  </si>
  <si>
    <t>MI220338188</t>
  </si>
  <si>
    <t>WI2203874</t>
  </si>
  <si>
    <t>1100001353</t>
  </si>
  <si>
    <t>MI220338292</t>
  </si>
  <si>
    <t>WI2203875</t>
  </si>
  <si>
    <t>1100003814</t>
  </si>
  <si>
    <t>MI220338380</t>
  </si>
  <si>
    <t>WI2203878</t>
  </si>
  <si>
    <t>1100002448</t>
  </si>
  <si>
    <t>MI220338781</t>
  </si>
  <si>
    <t>WI2203879</t>
  </si>
  <si>
    <t>MI220338810</t>
  </si>
  <si>
    <t>WI220388</t>
  </si>
  <si>
    <t>MI22036030</t>
  </si>
  <si>
    <t>WI2203880</t>
  </si>
  <si>
    <t>MI220338813</t>
  </si>
  <si>
    <t>WI2203881</t>
  </si>
  <si>
    <t>1100005427</t>
  </si>
  <si>
    <t>MI220338871</t>
  </si>
  <si>
    <t>WI2203882</t>
  </si>
  <si>
    <t>1100002699</t>
  </si>
  <si>
    <t>MI220339029</t>
  </si>
  <si>
    <t>WI2203883</t>
  </si>
  <si>
    <t>1100001499</t>
  </si>
  <si>
    <t>MI220339121</t>
  </si>
  <si>
    <t>WI2203885</t>
  </si>
  <si>
    <t>MI220339130</t>
  </si>
  <si>
    <t>WI220389</t>
  </si>
  <si>
    <t>1100003892</t>
  </si>
  <si>
    <t>MI22036086</t>
  </si>
  <si>
    <t>WI2203895</t>
  </si>
  <si>
    <t>WI2203896</t>
  </si>
  <si>
    <t>WI2203897</t>
  </si>
  <si>
    <t>WI2203898</t>
  </si>
  <si>
    <t>MI220339489</t>
  </si>
  <si>
    <t>WI2203899</t>
  </si>
  <si>
    <t>MI220339508</t>
  </si>
  <si>
    <t>WI220390</t>
  </si>
  <si>
    <t>1100003418</t>
  </si>
  <si>
    <t>MI22036120</t>
  </si>
  <si>
    <t>WI2203900</t>
  </si>
  <si>
    <t>MI220339516</t>
  </si>
  <si>
    <t>WI2203904</t>
  </si>
  <si>
    <t>1100001791</t>
  </si>
  <si>
    <t>MI220339538</t>
  </si>
  <si>
    <t>WI220391</t>
  </si>
  <si>
    <t>MI22036144</t>
  </si>
  <si>
    <t>WI2203917</t>
  </si>
  <si>
    <t>MI220339610</t>
  </si>
  <si>
    <t>WI2203919</t>
  </si>
  <si>
    <t>WI220392</t>
  </si>
  <si>
    <t>WI2203920</t>
  </si>
  <si>
    <t>MI220339711</t>
  </si>
  <si>
    <t>WI2203921</t>
  </si>
  <si>
    <t>MI220339715</t>
  </si>
  <si>
    <t>WI2203922</t>
  </si>
  <si>
    <t>1100004795</t>
  </si>
  <si>
    <t>MI220339718</t>
  </si>
  <si>
    <t>WI2203927</t>
  </si>
  <si>
    <t>1100000802</t>
  </si>
  <si>
    <t>MI220340668</t>
  </si>
  <si>
    <t>WI2203930</t>
  </si>
  <si>
    <t>1100001381</t>
  </si>
  <si>
    <t>MI220340866</t>
  </si>
  <si>
    <t>WI2203931</t>
  </si>
  <si>
    <t>MI220340873</t>
  </si>
  <si>
    <t>WI2203932</t>
  </si>
  <si>
    <t>MI220340899</t>
  </si>
  <si>
    <t>WI2203933</t>
  </si>
  <si>
    <t>MI220340903</t>
  </si>
  <si>
    <t>WI2203934</t>
  </si>
  <si>
    <t>MI220340990</t>
  </si>
  <si>
    <t>WI220394</t>
  </si>
  <si>
    <t>WI2203942</t>
  </si>
  <si>
    <t>MI220341389</t>
  </si>
  <si>
    <t>WI2203943</t>
  </si>
  <si>
    <t>MI220341488</t>
  </si>
  <si>
    <t>WI2203946</t>
  </si>
  <si>
    <t>MI220342113</t>
  </si>
  <si>
    <t>WI2203947</t>
  </si>
  <si>
    <t>MI220342145</t>
  </si>
  <si>
    <t>WI220395</t>
  </si>
  <si>
    <t>MI22036400</t>
  </si>
  <si>
    <t>WI2203952</t>
  </si>
  <si>
    <t>MI220342370</t>
  </si>
  <si>
    <t>WI2203956</t>
  </si>
  <si>
    <t>1100004049</t>
  </si>
  <si>
    <t>MI220342413</t>
  </si>
  <si>
    <t>WI2203958</t>
  </si>
  <si>
    <t>1100004411</t>
  </si>
  <si>
    <t>MI220342507</t>
  </si>
  <si>
    <t>WI2203959</t>
  </si>
  <si>
    <t>1100002947</t>
  </si>
  <si>
    <t>MI220342515</t>
  </si>
  <si>
    <t>WI220396</t>
  </si>
  <si>
    <t>WI2203960</t>
  </si>
  <si>
    <t>MI220342613</t>
  </si>
  <si>
    <t>WI2203961</t>
  </si>
  <si>
    <t>MI220342686</t>
  </si>
  <si>
    <t>WI2203963</t>
  </si>
  <si>
    <t>MI220343017</t>
  </si>
  <si>
    <t>WI2203964</t>
  </si>
  <si>
    <t>MI220343029</t>
  </si>
  <si>
    <t>WI2203965</t>
  </si>
  <si>
    <t>MI220343287</t>
  </si>
  <si>
    <t>WI2203966</t>
  </si>
  <si>
    <t>MI220343409</t>
  </si>
  <si>
    <t>WI2203967</t>
  </si>
  <si>
    <t>1100000945</t>
  </si>
  <si>
    <t>MI220343367</t>
  </si>
  <si>
    <t>WI2203969</t>
  </si>
  <si>
    <t>WI220397</t>
  </si>
  <si>
    <t>WI2203970</t>
  </si>
  <si>
    <t>MI220343635</t>
  </si>
  <si>
    <t>WI2203971</t>
  </si>
  <si>
    <t>MI220343653</t>
  </si>
  <si>
    <t>WI220398</t>
  </si>
  <si>
    <t>WI2203980</t>
  </si>
  <si>
    <t>1100003725</t>
  </si>
  <si>
    <t>MI220344468</t>
  </si>
  <si>
    <t>WI2203981</t>
  </si>
  <si>
    <t>1100005227</t>
  </si>
  <si>
    <t>MI220344911</t>
  </si>
  <si>
    <t>WI2203988</t>
  </si>
  <si>
    <t>MI220345067</t>
  </si>
  <si>
    <t>WI2203989</t>
  </si>
  <si>
    <t>MI220345799</t>
  </si>
  <si>
    <t>WI220399</t>
  </si>
  <si>
    <t>1100002453</t>
  </si>
  <si>
    <t>MI22036673</t>
  </si>
  <si>
    <t>WI2203990</t>
  </si>
  <si>
    <t>MI220345931</t>
  </si>
  <si>
    <t>WI2203991</t>
  </si>
  <si>
    <t>WI2203992</t>
  </si>
  <si>
    <t>WI2203993</t>
  </si>
  <si>
    <t>1100002544</t>
  </si>
  <si>
    <t>MI220346449</t>
  </si>
  <si>
    <t>WI2203994</t>
  </si>
  <si>
    <t>MI220346481</t>
  </si>
  <si>
    <t>WI2203995</t>
  </si>
  <si>
    <t>MI220346597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</si>
</sst>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opLeftCell="A3" workbookViewId="0">
      <selection activeCell="B22" sqref="B22"/>
    </sheetView>
  </sheetViews>
  <sheetFormatPr defaultRowHeight="14.25" x14ac:dyDescent="0.45"/>
  <cols>
    <col min="1" max="1" width="17.53125" customWidth="1"/>
    <col min="2" max="2" width="43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44633.166668981481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44621</v>
      </c>
    </row>
    <row r="10" spans="1:2" x14ac:dyDescent="0.45">
      <c r="A10" t="s">
        <v>16</v>
      </c>
      <c r="B10" s="1">
        <v>44633.166668981481</v>
      </c>
    </row>
    <row r="11" spans="1:2" x14ac:dyDescent="0.45">
      <c r="A11" t="s">
        <v>17</v>
      </c>
      <c r="B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531"/>
  <sheetViews>
    <sheetView tabSelected="1" topLeftCell="R1" workbookViewId="0">
      <selection activeCell="W4" sqref="W4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3" t="s">
        <v>42</v>
      </c>
      <c r="Y1" s="3" t="s">
        <v>43</v>
      </c>
      <c r="Z1" s="3" t="s">
        <v>44</v>
      </c>
      <c r="AA1" s="3" t="s">
        <v>45</v>
      </c>
      <c r="AB1" s="3" t="s">
        <v>46</v>
      </c>
      <c r="AC1" s="3" t="s">
        <v>47</v>
      </c>
      <c r="AD1" s="3" t="s">
        <v>48</v>
      </c>
      <c r="AE1" s="3" t="s">
        <v>49</v>
      </c>
      <c r="AF1" s="3" t="s">
        <v>50</v>
      </c>
      <c r="AG1" s="3" t="s">
        <v>51</v>
      </c>
      <c r="AH1" s="3" t="s">
        <v>52</v>
      </c>
      <c r="AI1" s="3" t="s">
        <v>53</v>
      </c>
      <c r="AJ1" s="3" t="s">
        <v>54</v>
      </c>
      <c r="AK1" s="3" t="s">
        <v>55</v>
      </c>
      <c r="AL1" s="3" t="s">
        <v>56</v>
      </c>
      <c r="AM1" s="3" t="s">
        <v>57</v>
      </c>
      <c r="AN1" s="3" t="s">
        <v>58</v>
      </c>
      <c r="AO1" s="3" t="s">
        <v>59</v>
      </c>
      <c r="AP1" s="3" t="s">
        <v>60</v>
      </c>
      <c r="AQ1" s="3" t="s">
        <v>61</v>
      </c>
      <c r="AR1" s="3" t="s">
        <v>62</v>
      </c>
      <c r="AS1" s="3" t="s">
        <v>63</v>
      </c>
      <c r="AT1" s="3" t="s">
        <v>64</v>
      </c>
      <c r="AU1" s="3" t="s">
        <v>65</v>
      </c>
      <c r="AV1" s="3" t="s">
        <v>66</v>
      </c>
      <c r="AW1" s="3" t="s">
        <v>67</v>
      </c>
      <c r="AX1" s="3" t="s">
        <v>68</v>
      </c>
      <c r="AY1" s="3" t="s">
        <v>69</v>
      </c>
      <c r="AZ1" s="3" t="s">
        <v>70</v>
      </c>
      <c r="BA1" s="3" t="s">
        <v>71</v>
      </c>
      <c r="BB1" s="3" t="s">
        <v>72</v>
      </c>
      <c r="BC1" s="3" t="s">
        <v>73</v>
      </c>
      <c r="BD1" s="3" t="s">
        <v>74</v>
      </c>
      <c r="BE1" s="3" t="s">
        <v>75</v>
      </c>
    </row>
    <row r="2" spans="1:57" hidden="1" x14ac:dyDescent="0.45">
      <c r="A2" t="s">
        <v>76</v>
      </c>
      <c r="B2" t="s">
        <v>77</v>
      </c>
      <c r="C2" t="s">
        <v>78</v>
      </c>
      <c r="D2" t="s">
        <v>79</v>
      </c>
      <c r="E2" s="2" t="str">
        <f>HYPERLINK("capsilon://?command=openfolder&amp;siteaddress=envoy.emaiq-na2.net&amp;folderid=FX787AF2AC-AD9B-8A84-AF9D-A4BC0C903BA0","FX2202174")</f>
        <v>FX2202174</v>
      </c>
      <c r="F2" t="s">
        <v>80</v>
      </c>
      <c r="G2" t="s">
        <v>80</v>
      </c>
      <c r="H2" t="s">
        <v>81</v>
      </c>
      <c r="I2" t="s">
        <v>82</v>
      </c>
      <c r="J2">
        <v>134</v>
      </c>
      <c r="K2" t="s">
        <v>83</v>
      </c>
      <c r="L2" t="s">
        <v>84</v>
      </c>
      <c r="M2" t="s">
        <v>85</v>
      </c>
      <c r="N2">
        <v>2</v>
      </c>
      <c r="O2" s="1">
        <v>44622.115451388891</v>
      </c>
      <c r="P2" s="1">
        <v>44622.17396990741</v>
      </c>
      <c r="Q2">
        <v>1298</v>
      </c>
      <c r="R2">
        <v>3758</v>
      </c>
      <c r="S2" t="b">
        <v>0</v>
      </c>
      <c r="T2" t="s">
        <v>86</v>
      </c>
      <c r="U2" t="b">
        <v>1</v>
      </c>
      <c r="V2" t="s">
        <v>87</v>
      </c>
      <c r="W2" s="1">
        <v>44622.146909722222</v>
      </c>
      <c r="X2">
        <v>2260</v>
      </c>
      <c r="Y2">
        <v>133</v>
      </c>
      <c r="Z2">
        <v>0</v>
      </c>
      <c r="AA2">
        <v>133</v>
      </c>
      <c r="AB2">
        <v>33</v>
      </c>
      <c r="AC2">
        <v>123</v>
      </c>
      <c r="AD2">
        <v>1</v>
      </c>
      <c r="AE2">
        <v>0</v>
      </c>
      <c r="AF2">
        <v>0</v>
      </c>
      <c r="AG2">
        <v>0</v>
      </c>
      <c r="AH2" t="s">
        <v>88</v>
      </c>
      <c r="AI2" s="1">
        <v>44622.17396990741</v>
      </c>
      <c r="AJ2">
        <v>1498</v>
      </c>
      <c r="AK2">
        <v>48</v>
      </c>
      <c r="AL2">
        <v>0</v>
      </c>
      <c r="AM2">
        <v>48</v>
      </c>
      <c r="AN2">
        <v>0</v>
      </c>
      <c r="AO2">
        <v>31</v>
      </c>
      <c r="AP2">
        <v>-47</v>
      </c>
      <c r="AQ2">
        <v>0</v>
      </c>
      <c r="AR2">
        <v>0</v>
      </c>
      <c r="AS2">
        <v>0</v>
      </c>
      <c r="AT2" t="s">
        <v>86</v>
      </c>
      <c r="AU2" t="s">
        <v>86</v>
      </c>
      <c r="AV2" t="s">
        <v>86</v>
      </c>
      <c r="AW2" t="s">
        <v>86</v>
      </c>
      <c r="AX2" t="s">
        <v>86</v>
      </c>
      <c r="AY2" t="s">
        <v>86</v>
      </c>
      <c r="AZ2" t="s">
        <v>86</v>
      </c>
      <c r="BA2" t="s">
        <v>86</v>
      </c>
      <c r="BB2" t="s">
        <v>86</v>
      </c>
      <c r="BC2" t="s">
        <v>86</v>
      </c>
      <c r="BD2" t="s">
        <v>86</v>
      </c>
      <c r="BE2" t="s">
        <v>86</v>
      </c>
    </row>
    <row r="3" spans="1:57" hidden="1" x14ac:dyDescent="0.45">
      <c r="A3" t="s">
        <v>89</v>
      </c>
      <c r="B3" t="s">
        <v>77</v>
      </c>
      <c r="C3" t="s">
        <v>90</v>
      </c>
      <c r="D3" t="s">
        <v>79</v>
      </c>
      <c r="E3" s="2" t="str">
        <f>HYPERLINK("capsilon://?command=openfolder&amp;siteaddress=envoy.emaiq-na2.net&amp;folderid=FX3573C74B-5EB0-0981-6DEB-827E5E460617","FX2202728")</f>
        <v>FX2202728</v>
      </c>
      <c r="F3" t="s">
        <v>80</v>
      </c>
      <c r="G3" t="s">
        <v>80</v>
      </c>
      <c r="H3" t="s">
        <v>81</v>
      </c>
      <c r="I3" t="s">
        <v>91</v>
      </c>
      <c r="J3">
        <v>444</v>
      </c>
      <c r="K3" t="s">
        <v>83</v>
      </c>
      <c r="L3" t="s">
        <v>84</v>
      </c>
      <c r="M3" t="s">
        <v>85</v>
      </c>
      <c r="N3">
        <v>2</v>
      </c>
      <c r="O3" s="1">
        <v>44622.122245370374</v>
      </c>
      <c r="P3" s="1">
        <v>44622.282210648147</v>
      </c>
      <c r="Q3">
        <v>8928</v>
      </c>
      <c r="R3">
        <v>4893</v>
      </c>
      <c r="S3" t="b">
        <v>0</v>
      </c>
      <c r="T3" t="s">
        <v>86</v>
      </c>
      <c r="U3" t="b">
        <v>1</v>
      </c>
      <c r="V3" t="s">
        <v>92</v>
      </c>
      <c r="W3" s="1">
        <v>44622.204398148147</v>
      </c>
      <c r="X3">
        <v>2749</v>
      </c>
      <c r="Y3">
        <v>371</v>
      </c>
      <c r="Z3">
        <v>0</v>
      </c>
      <c r="AA3">
        <v>371</v>
      </c>
      <c r="AB3">
        <v>0</v>
      </c>
      <c r="AC3">
        <v>117</v>
      </c>
      <c r="AD3">
        <v>73</v>
      </c>
      <c r="AE3">
        <v>0</v>
      </c>
      <c r="AF3">
        <v>0</v>
      </c>
      <c r="AG3">
        <v>0</v>
      </c>
      <c r="AH3" t="s">
        <v>88</v>
      </c>
      <c r="AI3" s="1">
        <v>44622.282210648147</v>
      </c>
      <c r="AJ3">
        <v>1522</v>
      </c>
      <c r="AK3">
        <v>0</v>
      </c>
      <c r="AL3">
        <v>0</v>
      </c>
      <c r="AM3">
        <v>0</v>
      </c>
      <c r="AN3">
        <v>0</v>
      </c>
      <c r="AO3">
        <v>0</v>
      </c>
      <c r="AP3">
        <v>73</v>
      </c>
      <c r="AQ3">
        <v>0</v>
      </c>
      <c r="AR3">
        <v>0</v>
      </c>
      <c r="AS3">
        <v>0</v>
      </c>
      <c r="AT3" t="s">
        <v>86</v>
      </c>
      <c r="AU3" t="s">
        <v>86</v>
      </c>
      <c r="AV3" t="s">
        <v>86</v>
      </c>
      <c r="AW3" t="s">
        <v>86</v>
      </c>
      <c r="AX3" t="s">
        <v>86</v>
      </c>
      <c r="AY3" t="s">
        <v>86</v>
      </c>
      <c r="AZ3" t="s">
        <v>86</v>
      </c>
      <c r="BA3" t="s">
        <v>86</v>
      </c>
      <c r="BB3" t="s">
        <v>86</v>
      </c>
      <c r="BC3" t="s">
        <v>86</v>
      </c>
      <c r="BD3" t="s">
        <v>86</v>
      </c>
      <c r="BE3" t="s">
        <v>86</v>
      </c>
    </row>
    <row r="4" spans="1:57" x14ac:dyDescent="0.45">
      <c r="A4" t="s">
        <v>93</v>
      </c>
      <c r="B4" t="s">
        <v>77</v>
      </c>
      <c r="C4" t="s">
        <v>94</v>
      </c>
      <c r="D4" t="s">
        <v>79</v>
      </c>
      <c r="E4" s="2" t="str">
        <f>HYPERLINK("capsilon://?command=openfolder&amp;siteaddress=envoy.emaiq-na2.net&amp;folderid=FXA49EAC9B-D33C-A6D6-5006-4B87D2BCFDB6","FX220227")</f>
        <v>FX220227</v>
      </c>
      <c r="F4" t="s">
        <v>80</v>
      </c>
      <c r="G4" t="s">
        <v>80</v>
      </c>
      <c r="H4" t="s">
        <v>81</v>
      </c>
      <c r="I4" t="s">
        <v>95</v>
      </c>
      <c r="J4">
        <v>541</v>
      </c>
      <c r="K4" t="s">
        <v>83</v>
      </c>
      <c r="L4" t="s">
        <v>84</v>
      </c>
      <c r="M4" t="s">
        <v>85</v>
      </c>
      <c r="N4">
        <v>1</v>
      </c>
      <c r="O4" s="1">
        <v>44630.399525462963</v>
      </c>
      <c r="P4" s="1">
        <v>44630.410092592596</v>
      </c>
      <c r="Q4">
        <v>41</v>
      </c>
      <c r="R4">
        <v>872</v>
      </c>
      <c r="S4" t="b">
        <v>0</v>
      </c>
      <c r="T4" t="s">
        <v>86</v>
      </c>
      <c r="U4" t="b">
        <v>0</v>
      </c>
      <c r="V4" t="s">
        <v>96</v>
      </c>
      <c r="W4" s="1">
        <v>44630.410092592596</v>
      </c>
      <c r="X4">
        <v>872</v>
      </c>
      <c r="Y4">
        <v>0</v>
      </c>
      <c r="Z4">
        <v>0</v>
      </c>
      <c r="AA4">
        <v>0</v>
      </c>
      <c r="AB4">
        <v>0</v>
      </c>
      <c r="AC4">
        <v>0</v>
      </c>
      <c r="AD4">
        <v>541</v>
      </c>
      <c r="AE4">
        <v>462</v>
      </c>
      <c r="AF4">
        <v>0</v>
      </c>
      <c r="AG4">
        <v>22</v>
      </c>
      <c r="AH4" t="s">
        <v>86</v>
      </c>
      <c r="AI4" t="s">
        <v>86</v>
      </c>
      <c r="AJ4" t="s">
        <v>86</v>
      </c>
      <c r="AK4" t="s">
        <v>86</v>
      </c>
      <c r="AL4" t="s">
        <v>86</v>
      </c>
      <c r="AM4" t="s">
        <v>86</v>
      </c>
      <c r="AN4" t="s">
        <v>86</v>
      </c>
      <c r="AO4" t="s">
        <v>86</v>
      </c>
      <c r="AP4" t="s">
        <v>86</v>
      </c>
      <c r="AQ4" t="s">
        <v>86</v>
      </c>
      <c r="AR4" t="s">
        <v>86</v>
      </c>
      <c r="AS4" t="s">
        <v>86</v>
      </c>
      <c r="AT4" t="s">
        <v>86</v>
      </c>
      <c r="AU4" t="s">
        <v>86</v>
      </c>
      <c r="AV4" t="s">
        <v>86</v>
      </c>
      <c r="AW4" t="s">
        <v>86</v>
      </c>
      <c r="AX4" t="s">
        <v>86</v>
      </c>
      <c r="AY4" t="s">
        <v>86</v>
      </c>
      <c r="AZ4" t="s">
        <v>86</v>
      </c>
      <c r="BA4" t="s">
        <v>86</v>
      </c>
      <c r="BB4" t="s">
        <v>86</v>
      </c>
      <c r="BC4" t="s">
        <v>86</v>
      </c>
      <c r="BD4" t="s">
        <v>86</v>
      </c>
      <c r="BE4" t="s">
        <v>86</v>
      </c>
    </row>
    <row r="5" spans="1:57" x14ac:dyDescent="0.45">
      <c r="A5" t="s">
        <v>97</v>
      </c>
      <c r="B5" t="s">
        <v>77</v>
      </c>
      <c r="C5" t="s">
        <v>94</v>
      </c>
      <c r="D5" t="s">
        <v>79</v>
      </c>
      <c r="E5" s="2" t="str">
        <f>HYPERLINK("capsilon://?command=openfolder&amp;siteaddress=envoy.emaiq-na2.net&amp;folderid=FXA49EAC9B-D33C-A6D6-5006-4B87D2BCFDB6","FX220227")</f>
        <v>FX220227</v>
      </c>
      <c r="F5" t="s">
        <v>80</v>
      </c>
      <c r="G5" t="s">
        <v>80</v>
      </c>
      <c r="H5" t="s">
        <v>81</v>
      </c>
      <c r="I5" t="s">
        <v>95</v>
      </c>
      <c r="J5">
        <v>847</v>
      </c>
      <c r="K5" t="s">
        <v>83</v>
      </c>
      <c r="L5" t="s">
        <v>84</v>
      </c>
      <c r="M5" t="s">
        <v>85</v>
      </c>
      <c r="N5">
        <v>2</v>
      </c>
      <c r="O5" s="1">
        <v>44630.411516203705</v>
      </c>
      <c r="P5" s="1">
        <v>44630.462465277778</v>
      </c>
      <c r="Q5">
        <v>35</v>
      </c>
      <c r="R5">
        <v>4367</v>
      </c>
      <c r="S5" t="b">
        <v>0</v>
      </c>
      <c r="T5" t="s">
        <v>86</v>
      </c>
      <c r="U5" t="b">
        <v>1</v>
      </c>
      <c r="V5" t="s">
        <v>96</v>
      </c>
      <c r="W5" s="1">
        <v>44630.445208333331</v>
      </c>
      <c r="X5">
        <v>2907</v>
      </c>
      <c r="Y5">
        <v>400</v>
      </c>
      <c r="Z5">
        <v>0</v>
      </c>
      <c r="AA5">
        <v>400</v>
      </c>
      <c r="AB5">
        <v>391</v>
      </c>
      <c r="AC5">
        <v>217</v>
      </c>
      <c r="AD5">
        <v>447</v>
      </c>
      <c r="AE5">
        <v>0</v>
      </c>
      <c r="AF5">
        <v>0</v>
      </c>
      <c r="AG5">
        <v>0</v>
      </c>
      <c r="AH5" t="s">
        <v>88</v>
      </c>
      <c r="AI5" s="1">
        <v>44630.462465277778</v>
      </c>
      <c r="AJ5">
        <v>1460</v>
      </c>
      <c r="AK5">
        <v>3</v>
      </c>
      <c r="AL5">
        <v>0</v>
      </c>
      <c r="AM5">
        <v>3</v>
      </c>
      <c r="AN5">
        <v>391</v>
      </c>
      <c r="AO5">
        <v>3</v>
      </c>
      <c r="AP5">
        <v>444</v>
      </c>
      <c r="AQ5">
        <v>0</v>
      </c>
      <c r="AR5">
        <v>0</v>
      </c>
      <c r="AS5">
        <v>0</v>
      </c>
      <c r="AT5" t="s">
        <v>86</v>
      </c>
      <c r="AU5" t="s">
        <v>86</v>
      </c>
      <c r="AV5" t="s">
        <v>86</v>
      </c>
      <c r="AW5" t="s">
        <v>86</v>
      </c>
      <c r="AX5" t="s">
        <v>86</v>
      </c>
      <c r="AY5" t="s">
        <v>86</v>
      </c>
      <c r="AZ5" t="s">
        <v>86</v>
      </c>
      <c r="BA5" t="s">
        <v>86</v>
      </c>
      <c r="BB5" t="s">
        <v>86</v>
      </c>
      <c r="BC5" t="s">
        <v>86</v>
      </c>
      <c r="BD5" t="s">
        <v>86</v>
      </c>
      <c r="BE5" t="s">
        <v>86</v>
      </c>
    </row>
    <row r="6" spans="1:57" x14ac:dyDescent="0.45">
      <c r="A6" t="s">
        <v>98</v>
      </c>
      <c r="B6" t="s">
        <v>77</v>
      </c>
      <c r="C6" t="s">
        <v>99</v>
      </c>
      <c r="D6" t="s">
        <v>79</v>
      </c>
      <c r="E6" s="2" t="str">
        <f>HYPERLINK("capsilon://?command=openfolder&amp;siteaddress=envoy.emaiq-na2.net&amp;folderid=FXBFC80110-DBE0-36B8-75D3-F8787A872862","FX220291")</f>
        <v>FX220291</v>
      </c>
      <c r="F6" t="s">
        <v>80</v>
      </c>
      <c r="G6" t="s">
        <v>80</v>
      </c>
      <c r="H6" t="s">
        <v>81</v>
      </c>
      <c r="I6" t="s">
        <v>100</v>
      </c>
      <c r="J6">
        <v>44</v>
      </c>
      <c r="K6" t="s">
        <v>83</v>
      </c>
      <c r="L6" t="s">
        <v>84</v>
      </c>
      <c r="M6" t="s">
        <v>85</v>
      </c>
      <c r="N6">
        <v>1</v>
      </c>
      <c r="O6" s="1">
        <v>44630.418217592596</v>
      </c>
      <c r="P6" s="1">
        <v>44630.423449074071</v>
      </c>
      <c r="Q6">
        <v>9</v>
      </c>
      <c r="R6">
        <v>443</v>
      </c>
      <c r="S6" t="b">
        <v>0</v>
      </c>
      <c r="T6" t="s">
        <v>86</v>
      </c>
      <c r="U6" t="b">
        <v>0</v>
      </c>
      <c r="V6" t="s">
        <v>92</v>
      </c>
      <c r="W6" s="1">
        <v>44630.423449074071</v>
      </c>
      <c r="X6">
        <v>443</v>
      </c>
      <c r="Y6">
        <v>0</v>
      </c>
      <c r="Z6">
        <v>0</v>
      </c>
      <c r="AA6">
        <v>0</v>
      </c>
      <c r="AB6">
        <v>0</v>
      </c>
      <c r="AC6">
        <v>0</v>
      </c>
      <c r="AD6">
        <v>44</v>
      </c>
      <c r="AE6">
        <v>39</v>
      </c>
      <c r="AF6">
        <v>0</v>
      </c>
      <c r="AG6">
        <v>23</v>
      </c>
      <c r="AH6" t="s">
        <v>86</v>
      </c>
      <c r="AI6" t="s">
        <v>86</v>
      </c>
      <c r="AJ6" t="s">
        <v>86</v>
      </c>
      <c r="AK6" t="s">
        <v>86</v>
      </c>
      <c r="AL6" t="s">
        <v>86</v>
      </c>
      <c r="AM6" t="s">
        <v>86</v>
      </c>
      <c r="AN6" t="s">
        <v>86</v>
      </c>
      <c r="AO6" t="s">
        <v>86</v>
      </c>
      <c r="AP6" t="s">
        <v>86</v>
      </c>
      <c r="AQ6" t="s">
        <v>86</v>
      </c>
      <c r="AR6" t="s">
        <v>86</v>
      </c>
      <c r="AS6" t="s">
        <v>86</v>
      </c>
      <c r="AT6" t="s">
        <v>86</v>
      </c>
      <c r="AU6" t="s">
        <v>86</v>
      </c>
      <c r="AV6" t="s">
        <v>86</v>
      </c>
      <c r="AW6" t="s">
        <v>86</v>
      </c>
      <c r="AX6" t="s">
        <v>86</v>
      </c>
      <c r="AY6" t="s">
        <v>86</v>
      </c>
      <c r="AZ6" t="s">
        <v>86</v>
      </c>
      <c r="BA6" t="s">
        <v>86</v>
      </c>
      <c r="BB6" t="s">
        <v>86</v>
      </c>
      <c r="BC6" t="s">
        <v>86</v>
      </c>
      <c r="BD6" t="s">
        <v>86</v>
      </c>
      <c r="BE6" t="s">
        <v>86</v>
      </c>
    </row>
    <row r="7" spans="1:57" x14ac:dyDescent="0.45">
      <c r="A7" t="s">
        <v>101</v>
      </c>
      <c r="B7" t="s">
        <v>77</v>
      </c>
      <c r="C7" t="s">
        <v>102</v>
      </c>
      <c r="D7" t="s">
        <v>79</v>
      </c>
      <c r="E7" s="2" t="str">
        <f>HYPERLINK("capsilon://?command=openfolder&amp;siteaddress=envoy.emaiq-na2.net&amp;folderid=FXCAD141DA-BBE3-95B0-7541-1B2A65512443","FX2202673")</f>
        <v>FX2202673</v>
      </c>
      <c r="F7" t="s">
        <v>80</v>
      </c>
      <c r="G7" t="s">
        <v>80</v>
      </c>
      <c r="H7" t="s">
        <v>81</v>
      </c>
      <c r="I7" t="s">
        <v>103</v>
      </c>
      <c r="J7">
        <v>66</v>
      </c>
      <c r="K7" t="s">
        <v>83</v>
      </c>
      <c r="L7" t="s">
        <v>84</v>
      </c>
      <c r="M7" t="s">
        <v>85</v>
      </c>
      <c r="N7">
        <v>2</v>
      </c>
      <c r="O7" s="1">
        <v>44630.418958333335</v>
      </c>
      <c r="P7" s="1">
        <v>44630.436423611114</v>
      </c>
      <c r="Q7">
        <v>651</v>
      </c>
      <c r="R7">
        <v>858</v>
      </c>
      <c r="S7" t="b">
        <v>0</v>
      </c>
      <c r="T7" t="s">
        <v>86</v>
      </c>
      <c r="U7" t="b">
        <v>0</v>
      </c>
      <c r="V7" t="s">
        <v>92</v>
      </c>
      <c r="W7" s="1">
        <v>44630.42827546296</v>
      </c>
      <c r="X7">
        <v>416</v>
      </c>
      <c r="Y7">
        <v>52</v>
      </c>
      <c r="Z7">
        <v>0</v>
      </c>
      <c r="AA7">
        <v>52</v>
      </c>
      <c r="AB7">
        <v>0</v>
      </c>
      <c r="AC7">
        <v>30</v>
      </c>
      <c r="AD7">
        <v>14</v>
      </c>
      <c r="AE7">
        <v>0</v>
      </c>
      <c r="AF7">
        <v>0</v>
      </c>
      <c r="AG7">
        <v>0</v>
      </c>
      <c r="AH7" t="s">
        <v>104</v>
      </c>
      <c r="AI7" s="1">
        <v>44630.436423611114</v>
      </c>
      <c r="AJ7">
        <v>431</v>
      </c>
      <c r="AK7">
        <v>1</v>
      </c>
      <c r="AL7">
        <v>0</v>
      </c>
      <c r="AM7">
        <v>1</v>
      </c>
      <c r="AN7">
        <v>0</v>
      </c>
      <c r="AO7">
        <v>1</v>
      </c>
      <c r="AP7">
        <v>13</v>
      </c>
      <c r="AQ7">
        <v>0</v>
      </c>
      <c r="AR7">
        <v>0</v>
      </c>
      <c r="AS7">
        <v>0</v>
      </c>
      <c r="AT7" t="s">
        <v>86</v>
      </c>
      <c r="AU7" t="s">
        <v>86</v>
      </c>
      <c r="AV7" t="s">
        <v>86</v>
      </c>
      <c r="AW7" t="s">
        <v>86</v>
      </c>
      <c r="AX7" t="s">
        <v>86</v>
      </c>
      <c r="AY7" t="s">
        <v>86</v>
      </c>
      <c r="AZ7" t="s">
        <v>86</v>
      </c>
      <c r="BA7" t="s">
        <v>86</v>
      </c>
      <c r="BB7" t="s">
        <v>86</v>
      </c>
      <c r="BC7" t="s">
        <v>86</v>
      </c>
      <c r="BD7" t="s">
        <v>86</v>
      </c>
      <c r="BE7" t="s">
        <v>86</v>
      </c>
    </row>
    <row r="8" spans="1:57" x14ac:dyDescent="0.45">
      <c r="A8" t="s">
        <v>105</v>
      </c>
      <c r="B8" t="s">
        <v>77</v>
      </c>
      <c r="C8" t="s">
        <v>106</v>
      </c>
      <c r="D8" t="s">
        <v>79</v>
      </c>
      <c r="E8" s="2" t="str">
        <f>HYPERLINK("capsilon://?command=openfolder&amp;siteaddress=envoy.emaiq-na2.net&amp;folderid=FX4A2B2D04-5A63-7E10-03D3-6BB75F653E07","FX2203317")</f>
        <v>FX2203317</v>
      </c>
      <c r="F8" t="s">
        <v>80</v>
      </c>
      <c r="G8" t="s">
        <v>80</v>
      </c>
      <c r="H8" t="s">
        <v>81</v>
      </c>
      <c r="I8" t="s">
        <v>107</v>
      </c>
      <c r="J8">
        <v>89</v>
      </c>
      <c r="K8" t="s">
        <v>83</v>
      </c>
      <c r="L8" t="s">
        <v>84</v>
      </c>
      <c r="M8" t="s">
        <v>85</v>
      </c>
      <c r="N8">
        <v>2</v>
      </c>
      <c r="O8" s="1">
        <v>44630.419953703706</v>
      </c>
      <c r="P8" s="1">
        <v>44630.437708333331</v>
      </c>
      <c r="Q8">
        <v>722</v>
      </c>
      <c r="R8">
        <v>812</v>
      </c>
      <c r="S8" t="b">
        <v>0</v>
      </c>
      <c r="T8" t="s">
        <v>86</v>
      </c>
      <c r="U8" t="b">
        <v>0</v>
      </c>
      <c r="V8" t="s">
        <v>92</v>
      </c>
      <c r="W8" s="1">
        <v>44630.432268518518</v>
      </c>
      <c r="X8">
        <v>344</v>
      </c>
      <c r="Y8">
        <v>57</v>
      </c>
      <c r="Z8">
        <v>0</v>
      </c>
      <c r="AA8">
        <v>57</v>
      </c>
      <c r="AB8">
        <v>0</v>
      </c>
      <c r="AC8">
        <v>29</v>
      </c>
      <c r="AD8">
        <v>32</v>
      </c>
      <c r="AE8">
        <v>0</v>
      </c>
      <c r="AF8">
        <v>0</v>
      </c>
      <c r="AG8">
        <v>0</v>
      </c>
      <c r="AH8" t="s">
        <v>88</v>
      </c>
      <c r="AI8" s="1">
        <v>44630.437708333331</v>
      </c>
      <c r="AJ8">
        <v>453</v>
      </c>
      <c r="AK8">
        <v>2</v>
      </c>
      <c r="AL8">
        <v>0</v>
      </c>
      <c r="AM8">
        <v>2</v>
      </c>
      <c r="AN8">
        <v>0</v>
      </c>
      <c r="AO8">
        <v>2</v>
      </c>
      <c r="AP8">
        <v>30</v>
      </c>
      <c r="AQ8">
        <v>0</v>
      </c>
      <c r="AR8">
        <v>0</v>
      </c>
      <c r="AS8">
        <v>0</v>
      </c>
      <c r="AT8" t="s">
        <v>86</v>
      </c>
      <c r="AU8" t="s">
        <v>86</v>
      </c>
      <c r="AV8" t="s">
        <v>86</v>
      </c>
      <c r="AW8" t="s">
        <v>86</v>
      </c>
      <c r="AX8" t="s">
        <v>86</v>
      </c>
      <c r="AY8" t="s">
        <v>86</v>
      </c>
      <c r="AZ8" t="s">
        <v>86</v>
      </c>
      <c r="BA8" t="s">
        <v>86</v>
      </c>
      <c r="BB8" t="s">
        <v>86</v>
      </c>
      <c r="BC8" t="s">
        <v>86</v>
      </c>
      <c r="BD8" t="s">
        <v>86</v>
      </c>
      <c r="BE8" t="s">
        <v>86</v>
      </c>
    </row>
    <row r="9" spans="1:57" x14ac:dyDescent="0.45">
      <c r="A9" t="s">
        <v>108</v>
      </c>
      <c r="B9" t="s">
        <v>77</v>
      </c>
      <c r="C9" t="s">
        <v>99</v>
      </c>
      <c r="D9" t="s">
        <v>79</v>
      </c>
      <c r="E9" s="2" t="str">
        <f>HYPERLINK("capsilon://?command=openfolder&amp;siteaddress=envoy.emaiq-na2.net&amp;folderid=FXBFC80110-DBE0-36B8-75D3-F8787A872862","FX220291")</f>
        <v>FX220291</v>
      </c>
      <c r="F9" t="s">
        <v>80</v>
      </c>
      <c r="G9" t="s">
        <v>80</v>
      </c>
      <c r="H9" t="s">
        <v>81</v>
      </c>
      <c r="I9" t="s">
        <v>100</v>
      </c>
      <c r="J9">
        <v>787</v>
      </c>
      <c r="K9" t="s">
        <v>83</v>
      </c>
      <c r="L9" t="s">
        <v>84</v>
      </c>
      <c r="M9" t="s">
        <v>85</v>
      </c>
      <c r="N9">
        <v>2</v>
      </c>
      <c r="O9" s="1">
        <v>44630.429050925923</v>
      </c>
      <c r="P9" s="1">
        <v>44630.465451388889</v>
      </c>
      <c r="Q9">
        <v>400</v>
      </c>
      <c r="R9">
        <v>2745</v>
      </c>
      <c r="S9" t="b">
        <v>0</v>
      </c>
      <c r="T9" t="s">
        <v>86</v>
      </c>
      <c r="U9" t="b">
        <v>1</v>
      </c>
      <c r="V9" t="s">
        <v>92</v>
      </c>
      <c r="W9" s="1">
        <v>44630.445428240739</v>
      </c>
      <c r="X9">
        <v>1136</v>
      </c>
      <c r="Y9">
        <v>163</v>
      </c>
      <c r="Z9">
        <v>0</v>
      </c>
      <c r="AA9">
        <v>163</v>
      </c>
      <c r="AB9">
        <v>528</v>
      </c>
      <c r="AC9">
        <v>107</v>
      </c>
      <c r="AD9">
        <v>624</v>
      </c>
      <c r="AE9">
        <v>0</v>
      </c>
      <c r="AF9">
        <v>0</v>
      </c>
      <c r="AG9">
        <v>0</v>
      </c>
      <c r="AH9" t="s">
        <v>104</v>
      </c>
      <c r="AI9" s="1">
        <v>44630.465451388889</v>
      </c>
      <c r="AJ9">
        <v>1609</v>
      </c>
      <c r="AK9">
        <v>5</v>
      </c>
      <c r="AL9">
        <v>0</v>
      </c>
      <c r="AM9">
        <v>5</v>
      </c>
      <c r="AN9">
        <v>528</v>
      </c>
      <c r="AO9">
        <v>6</v>
      </c>
      <c r="AP9">
        <v>619</v>
      </c>
      <c r="AQ9">
        <v>0</v>
      </c>
      <c r="AR9">
        <v>0</v>
      </c>
      <c r="AS9">
        <v>0</v>
      </c>
      <c r="AT9" t="s">
        <v>86</v>
      </c>
      <c r="AU9" t="s">
        <v>86</v>
      </c>
      <c r="AV9" t="s">
        <v>86</v>
      </c>
      <c r="AW9" t="s">
        <v>86</v>
      </c>
      <c r="AX9" t="s">
        <v>86</v>
      </c>
      <c r="AY9" t="s">
        <v>86</v>
      </c>
      <c r="AZ9" t="s">
        <v>86</v>
      </c>
      <c r="BA9" t="s">
        <v>86</v>
      </c>
      <c r="BB9" t="s">
        <v>86</v>
      </c>
      <c r="BC9" t="s">
        <v>86</v>
      </c>
      <c r="BD9" t="s">
        <v>86</v>
      </c>
      <c r="BE9" t="s">
        <v>86</v>
      </c>
    </row>
    <row r="10" spans="1:57" x14ac:dyDescent="0.45">
      <c r="A10" t="s">
        <v>109</v>
      </c>
      <c r="B10" t="s">
        <v>77</v>
      </c>
      <c r="C10" t="s">
        <v>110</v>
      </c>
      <c r="D10" t="s">
        <v>79</v>
      </c>
      <c r="E10" s="2" t="str">
        <f>HYPERLINK("capsilon://?command=openfolder&amp;siteaddress=envoy.emaiq-na2.net&amp;folderid=FXDD3EAAB2-D7CA-979F-72C3-03DB4687B99F","FX2201564")</f>
        <v>FX2201564</v>
      </c>
      <c r="F10" t="s">
        <v>80</v>
      </c>
      <c r="G10" t="s">
        <v>80</v>
      </c>
      <c r="H10" t="s">
        <v>81</v>
      </c>
      <c r="I10" t="s">
        <v>111</v>
      </c>
      <c r="J10">
        <v>208</v>
      </c>
      <c r="K10" t="s">
        <v>83</v>
      </c>
      <c r="L10" t="s">
        <v>84</v>
      </c>
      <c r="M10" t="s">
        <v>85</v>
      </c>
      <c r="N10">
        <v>1</v>
      </c>
      <c r="O10" s="1">
        <v>44630.431539351855</v>
      </c>
      <c r="P10" s="1">
        <v>44630.467523148145</v>
      </c>
      <c r="Q10">
        <v>1252</v>
      </c>
      <c r="R10">
        <v>1857</v>
      </c>
      <c r="S10" t="b">
        <v>0</v>
      </c>
      <c r="T10" t="s">
        <v>86</v>
      </c>
      <c r="U10" t="b">
        <v>0</v>
      </c>
      <c r="V10" t="s">
        <v>92</v>
      </c>
      <c r="W10" s="1">
        <v>44630.467523148145</v>
      </c>
      <c r="X10">
        <v>1729</v>
      </c>
      <c r="Y10">
        <v>40</v>
      </c>
      <c r="Z10">
        <v>0</v>
      </c>
      <c r="AA10">
        <v>40</v>
      </c>
      <c r="AB10">
        <v>0</v>
      </c>
      <c r="AC10">
        <v>155</v>
      </c>
      <c r="AD10">
        <v>168</v>
      </c>
      <c r="AE10">
        <v>241</v>
      </c>
      <c r="AF10">
        <v>0</v>
      </c>
      <c r="AG10">
        <v>6</v>
      </c>
      <c r="AH10" t="s">
        <v>86</v>
      </c>
      <c r="AI10" t="s">
        <v>86</v>
      </c>
      <c r="AJ10" t="s">
        <v>86</v>
      </c>
      <c r="AK10" t="s">
        <v>86</v>
      </c>
      <c r="AL10" t="s">
        <v>86</v>
      </c>
      <c r="AM10" t="s">
        <v>86</v>
      </c>
      <c r="AN10" t="s">
        <v>86</v>
      </c>
      <c r="AO10" t="s">
        <v>86</v>
      </c>
      <c r="AP10" t="s">
        <v>86</v>
      </c>
      <c r="AQ10" t="s">
        <v>86</v>
      </c>
      <c r="AR10" t="s">
        <v>86</v>
      </c>
      <c r="AS10" t="s">
        <v>86</v>
      </c>
      <c r="AT10" t="s">
        <v>86</v>
      </c>
      <c r="AU10" t="s">
        <v>86</v>
      </c>
      <c r="AV10" t="s">
        <v>86</v>
      </c>
      <c r="AW10" t="s">
        <v>86</v>
      </c>
      <c r="AX10" t="s">
        <v>86</v>
      </c>
      <c r="AY10" t="s">
        <v>86</v>
      </c>
      <c r="AZ10" t="s">
        <v>86</v>
      </c>
      <c r="BA10" t="s">
        <v>86</v>
      </c>
      <c r="BB10" t="s">
        <v>86</v>
      </c>
      <c r="BC10" t="s">
        <v>86</v>
      </c>
      <c r="BD10" t="s">
        <v>86</v>
      </c>
      <c r="BE10" t="s">
        <v>86</v>
      </c>
    </row>
    <row r="11" spans="1:57" x14ac:dyDescent="0.45">
      <c r="A11" t="s">
        <v>112</v>
      </c>
      <c r="B11" t="s">
        <v>77</v>
      </c>
      <c r="C11" t="s">
        <v>113</v>
      </c>
      <c r="D11" t="s">
        <v>79</v>
      </c>
      <c r="E11" s="2" t="str">
        <f>HYPERLINK("capsilon://?command=openfolder&amp;siteaddress=envoy.emaiq-na2.net&amp;folderid=FX29515628-64CB-A01A-5B78-EB8A76A03CEB","FX2202757")</f>
        <v>FX2202757</v>
      </c>
      <c r="F11" t="s">
        <v>80</v>
      </c>
      <c r="G11" t="s">
        <v>80</v>
      </c>
      <c r="H11" t="s">
        <v>81</v>
      </c>
      <c r="I11" t="s">
        <v>114</v>
      </c>
      <c r="J11">
        <v>66</v>
      </c>
      <c r="K11" t="s">
        <v>83</v>
      </c>
      <c r="L11" t="s">
        <v>84</v>
      </c>
      <c r="M11" t="s">
        <v>85</v>
      </c>
      <c r="N11">
        <v>2</v>
      </c>
      <c r="O11" s="1">
        <v>44630.445231481484</v>
      </c>
      <c r="P11" s="1">
        <v>44630.466423611113</v>
      </c>
      <c r="Q11">
        <v>1312</v>
      </c>
      <c r="R11">
        <v>519</v>
      </c>
      <c r="S11" t="b">
        <v>0</v>
      </c>
      <c r="T11" t="s">
        <v>86</v>
      </c>
      <c r="U11" t="b">
        <v>0</v>
      </c>
      <c r="V11" t="s">
        <v>92</v>
      </c>
      <c r="W11" s="1">
        <v>44630.447500000002</v>
      </c>
      <c r="X11">
        <v>178</v>
      </c>
      <c r="Y11">
        <v>52</v>
      </c>
      <c r="Z11">
        <v>0</v>
      </c>
      <c r="AA11">
        <v>52</v>
      </c>
      <c r="AB11">
        <v>0</v>
      </c>
      <c r="AC11">
        <v>6</v>
      </c>
      <c r="AD11">
        <v>14</v>
      </c>
      <c r="AE11">
        <v>0</v>
      </c>
      <c r="AF11">
        <v>0</v>
      </c>
      <c r="AG11">
        <v>0</v>
      </c>
      <c r="AH11" t="s">
        <v>88</v>
      </c>
      <c r="AI11" s="1">
        <v>44630.466423611113</v>
      </c>
      <c r="AJ11">
        <v>341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14</v>
      </c>
      <c r="AQ11">
        <v>0</v>
      </c>
      <c r="AR11">
        <v>0</v>
      </c>
      <c r="AS11">
        <v>0</v>
      </c>
      <c r="AT11" t="s">
        <v>86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86</v>
      </c>
      <c r="BA11" t="s">
        <v>86</v>
      </c>
      <c r="BB11" t="s">
        <v>86</v>
      </c>
      <c r="BC11" t="s">
        <v>86</v>
      </c>
      <c r="BD11" t="s">
        <v>86</v>
      </c>
      <c r="BE11" t="s">
        <v>86</v>
      </c>
    </row>
    <row r="12" spans="1:57" hidden="1" x14ac:dyDescent="0.45">
      <c r="A12" t="s">
        <v>115</v>
      </c>
      <c r="B12" t="s">
        <v>77</v>
      </c>
      <c r="C12" t="s">
        <v>116</v>
      </c>
      <c r="D12" t="s">
        <v>79</v>
      </c>
      <c r="E12" s="2" t="str">
        <f>HYPERLINK("capsilon://?command=openfolder&amp;siteaddress=envoy.emaiq-na2.net&amp;folderid=FX74439D10-2688-1736-8B84-B6FAD88BD8B1","FX2202443")</f>
        <v>FX2202443</v>
      </c>
      <c r="F12" t="s">
        <v>80</v>
      </c>
      <c r="G12" t="s">
        <v>80</v>
      </c>
      <c r="H12" t="s">
        <v>81</v>
      </c>
      <c r="I12" t="s">
        <v>117</v>
      </c>
      <c r="J12">
        <v>1137</v>
      </c>
      <c r="K12" t="s">
        <v>83</v>
      </c>
      <c r="L12" t="s">
        <v>84</v>
      </c>
      <c r="M12" t="s">
        <v>85</v>
      </c>
      <c r="N12">
        <v>2</v>
      </c>
      <c r="O12" s="1">
        <v>44622.207384259258</v>
      </c>
      <c r="P12" s="1">
        <v>44622.303935185184</v>
      </c>
      <c r="Q12">
        <v>2295</v>
      </c>
      <c r="R12">
        <v>6047</v>
      </c>
      <c r="S12" t="b">
        <v>0</v>
      </c>
      <c r="T12" t="s">
        <v>86</v>
      </c>
      <c r="U12" t="b">
        <v>1</v>
      </c>
      <c r="V12" t="s">
        <v>92</v>
      </c>
      <c r="W12" s="1">
        <v>44622.275567129633</v>
      </c>
      <c r="X12">
        <v>3749</v>
      </c>
      <c r="Y12">
        <v>548</v>
      </c>
      <c r="Z12">
        <v>0</v>
      </c>
      <c r="AA12">
        <v>548</v>
      </c>
      <c r="AB12">
        <v>1299</v>
      </c>
      <c r="AC12">
        <v>158</v>
      </c>
      <c r="AD12">
        <v>589</v>
      </c>
      <c r="AE12">
        <v>0</v>
      </c>
      <c r="AF12">
        <v>0</v>
      </c>
      <c r="AG12">
        <v>0</v>
      </c>
      <c r="AH12" t="s">
        <v>88</v>
      </c>
      <c r="AI12" s="1">
        <v>44622.303935185184</v>
      </c>
      <c r="AJ12">
        <v>1876</v>
      </c>
      <c r="AK12">
        <v>3</v>
      </c>
      <c r="AL12">
        <v>0</v>
      </c>
      <c r="AM12">
        <v>3</v>
      </c>
      <c r="AN12">
        <v>447</v>
      </c>
      <c r="AO12">
        <v>3</v>
      </c>
      <c r="AP12">
        <v>586</v>
      </c>
      <c r="AQ12">
        <v>0</v>
      </c>
      <c r="AR12">
        <v>0</v>
      </c>
      <c r="AS12">
        <v>0</v>
      </c>
      <c r="AT12" t="s">
        <v>86</v>
      </c>
      <c r="AU12" t="s">
        <v>86</v>
      </c>
      <c r="AV12" t="s">
        <v>86</v>
      </c>
      <c r="AW12" t="s">
        <v>86</v>
      </c>
      <c r="AX12" t="s">
        <v>86</v>
      </c>
      <c r="AY12" t="s">
        <v>86</v>
      </c>
      <c r="AZ12" t="s">
        <v>86</v>
      </c>
      <c r="BA12" t="s">
        <v>86</v>
      </c>
      <c r="BB12" t="s">
        <v>86</v>
      </c>
      <c r="BC12" t="s">
        <v>86</v>
      </c>
      <c r="BD12" t="s">
        <v>86</v>
      </c>
      <c r="BE12" t="s">
        <v>86</v>
      </c>
    </row>
    <row r="13" spans="1:57" x14ac:dyDescent="0.45">
      <c r="A13" t="s">
        <v>118</v>
      </c>
      <c r="B13" t="s">
        <v>77</v>
      </c>
      <c r="C13" t="s">
        <v>110</v>
      </c>
      <c r="D13" t="s">
        <v>79</v>
      </c>
      <c r="E13" s="2" t="str">
        <f>HYPERLINK("capsilon://?command=openfolder&amp;siteaddress=envoy.emaiq-na2.net&amp;folderid=FXDD3EAAB2-D7CA-979F-72C3-03DB4687B99F","FX2201564")</f>
        <v>FX2201564</v>
      </c>
      <c r="F13" t="s">
        <v>80</v>
      </c>
      <c r="G13" t="s">
        <v>80</v>
      </c>
      <c r="H13" t="s">
        <v>81</v>
      </c>
      <c r="I13" t="s">
        <v>111</v>
      </c>
      <c r="J13">
        <v>236</v>
      </c>
      <c r="K13" t="s">
        <v>83</v>
      </c>
      <c r="L13" t="s">
        <v>84</v>
      </c>
      <c r="M13" t="s">
        <v>85</v>
      </c>
      <c r="N13">
        <v>2</v>
      </c>
      <c r="O13" s="1">
        <v>44630.468564814815</v>
      </c>
      <c r="P13" s="1">
        <v>44630.529756944445</v>
      </c>
      <c r="Q13">
        <v>1853</v>
      </c>
      <c r="R13">
        <v>3434</v>
      </c>
      <c r="S13" t="b">
        <v>0</v>
      </c>
      <c r="T13" t="s">
        <v>86</v>
      </c>
      <c r="U13" t="b">
        <v>1</v>
      </c>
      <c r="V13" t="s">
        <v>92</v>
      </c>
      <c r="W13" s="1">
        <v>44630.516793981478</v>
      </c>
      <c r="X13">
        <v>2324</v>
      </c>
      <c r="Y13">
        <v>262</v>
      </c>
      <c r="Z13">
        <v>0</v>
      </c>
      <c r="AA13">
        <v>262</v>
      </c>
      <c r="AB13">
        <v>0</v>
      </c>
      <c r="AC13">
        <v>181</v>
      </c>
      <c r="AD13">
        <v>-26</v>
      </c>
      <c r="AE13">
        <v>0</v>
      </c>
      <c r="AF13">
        <v>0</v>
      </c>
      <c r="AG13">
        <v>0</v>
      </c>
      <c r="AH13" t="s">
        <v>119</v>
      </c>
      <c r="AI13" s="1">
        <v>44630.529756944445</v>
      </c>
      <c r="AJ13">
        <v>1110</v>
      </c>
      <c r="AK13">
        <v>7</v>
      </c>
      <c r="AL13">
        <v>0</v>
      </c>
      <c r="AM13">
        <v>7</v>
      </c>
      <c r="AN13">
        <v>0</v>
      </c>
      <c r="AO13">
        <v>7</v>
      </c>
      <c r="AP13">
        <v>-33</v>
      </c>
      <c r="AQ13">
        <v>0</v>
      </c>
      <c r="AR13">
        <v>0</v>
      </c>
      <c r="AS13">
        <v>0</v>
      </c>
      <c r="AT13" t="s">
        <v>86</v>
      </c>
      <c r="AU13" t="s">
        <v>86</v>
      </c>
      <c r="AV13" t="s">
        <v>86</v>
      </c>
      <c r="AW13" t="s">
        <v>86</v>
      </c>
      <c r="AX13" t="s">
        <v>86</v>
      </c>
      <c r="AY13" t="s">
        <v>86</v>
      </c>
      <c r="AZ13" t="s">
        <v>86</v>
      </c>
      <c r="BA13" t="s">
        <v>86</v>
      </c>
      <c r="BB13" t="s">
        <v>86</v>
      </c>
      <c r="BC13" t="s">
        <v>86</v>
      </c>
      <c r="BD13" t="s">
        <v>86</v>
      </c>
      <c r="BE13" t="s">
        <v>86</v>
      </c>
    </row>
    <row r="14" spans="1:57" hidden="1" x14ac:dyDescent="0.45">
      <c r="A14" t="s">
        <v>120</v>
      </c>
      <c r="B14" t="s">
        <v>77</v>
      </c>
      <c r="C14" t="s">
        <v>121</v>
      </c>
      <c r="D14" t="s">
        <v>79</v>
      </c>
      <c r="E14" s="2" t="str">
        <f>HYPERLINK("capsilon://?command=openfolder&amp;siteaddress=envoy.emaiq-na2.net&amp;folderid=FXFA4CDCA4-25D0-55CB-7515-FA6B92E4BABE","FX2202487")</f>
        <v>FX2202487</v>
      </c>
      <c r="F14" t="s">
        <v>80</v>
      </c>
      <c r="G14" t="s">
        <v>80</v>
      </c>
      <c r="H14" t="s">
        <v>81</v>
      </c>
      <c r="I14" t="s">
        <v>122</v>
      </c>
      <c r="J14">
        <v>38</v>
      </c>
      <c r="K14" t="s">
        <v>83</v>
      </c>
      <c r="L14" t="s">
        <v>84</v>
      </c>
      <c r="M14" t="s">
        <v>85</v>
      </c>
      <c r="N14">
        <v>2</v>
      </c>
      <c r="O14" s="1">
        <v>44622.209409722222</v>
      </c>
      <c r="P14" s="1">
        <v>44622.321550925924</v>
      </c>
      <c r="Q14">
        <v>8595</v>
      </c>
      <c r="R14">
        <v>1094</v>
      </c>
      <c r="S14" t="b">
        <v>0</v>
      </c>
      <c r="T14" t="s">
        <v>86</v>
      </c>
      <c r="U14" t="b">
        <v>1</v>
      </c>
      <c r="V14" t="s">
        <v>92</v>
      </c>
      <c r="W14" s="1">
        <v>44622.21775462963</v>
      </c>
      <c r="X14">
        <v>657</v>
      </c>
      <c r="Y14">
        <v>37</v>
      </c>
      <c r="Z14">
        <v>0</v>
      </c>
      <c r="AA14">
        <v>37</v>
      </c>
      <c r="AB14">
        <v>0</v>
      </c>
      <c r="AC14">
        <v>30</v>
      </c>
      <c r="AD14">
        <v>1</v>
      </c>
      <c r="AE14">
        <v>0</v>
      </c>
      <c r="AF14">
        <v>0</v>
      </c>
      <c r="AG14">
        <v>0</v>
      </c>
      <c r="AH14" t="s">
        <v>88</v>
      </c>
      <c r="AI14" s="1">
        <v>44622.321550925924</v>
      </c>
      <c r="AJ14">
        <v>401</v>
      </c>
      <c r="AK14">
        <v>4</v>
      </c>
      <c r="AL14">
        <v>0</v>
      </c>
      <c r="AM14">
        <v>4</v>
      </c>
      <c r="AN14">
        <v>0</v>
      </c>
      <c r="AO14">
        <v>4</v>
      </c>
      <c r="AP14">
        <v>-3</v>
      </c>
      <c r="AQ14">
        <v>0</v>
      </c>
      <c r="AR14">
        <v>0</v>
      </c>
      <c r="AS14">
        <v>0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</row>
    <row r="15" spans="1:57" x14ac:dyDescent="0.45">
      <c r="A15" t="s">
        <v>123</v>
      </c>
      <c r="B15" t="s">
        <v>77</v>
      </c>
      <c r="C15" t="s">
        <v>124</v>
      </c>
      <c r="D15" t="s">
        <v>79</v>
      </c>
      <c r="E15" s="2" t="str">
        <f>HYPERLINK("capsilon://?command=openfolder&amp;siteaddress=envoy.emaiq-na2.net&amp;folderid=FXE55EEE64-0D6F-A4AF-E4A3-29BF350994F4","FX2202108")</f>
        <v>FX2202108</v>
      </c>
      <c r="F15" t="s">
        <v>80</v>
      </c>
      <c r="G15" t="s">
        <v>80</v>
      </c>
      <c r="H15" t="s">
        <v>81</v>
      </c>
      <c r="I15" t="s">
        <v>125</v>
      </c>
      <c r="J15">
        <v>112</v>
      </c>
      <c r="K15" t="s">
        <v>83</v>
      </c>
      <c r="L15" t="s">
        <v>84</v>
      </c>
      <c r="M15" t="s">
        <v>85</v>
      </c>
      <c r="N15">
        <v>2</v>
      </c>
      <c r="O15" s="1">
        <v>44630.477199074077</v>
      </c>
      <c r="P15" s="1">
        <v>44630.516851851855</v>
      </c>
      <c r="Q15">
        <v>2189</v>
      </c>
      <c r="R15">
        <v>1237</v>
      </c>
      <c r="S15" t="b">
        <v>0</v>
      </c>
      <c r="T15" t="s">
        <v>86</v>
      </c>
      <c r="U15" t="b">
        <v>0</v>
      </c>
      <c r="V15" t="s">
        <v>87</v>
      </c>
      <c r="W15" s="1">
        <v>44630.49695601852</v>
      </c>
      <c r="X15">
        <v>605</v>
      </c>
      <c r="Y15">
        <v>68</v>
      </c>
      <c r="Z15">
        <v>0</v>
      </c>
      <c r="AA15">
        <v>68</v>
      </c>
      <c r="AB15">
        <v>0</v>
      </c>
      <c r="AC15">
        <v>25</v>
      </c>
      <c r="AD15">
        <v>44</v>
      </c>
      <c r="AE15">
        <v>0</v>
      </c>
      <c r="AF15">
        <v>0</v>
      </c>
      <c r="AG15">
        <v>0</v>
      </c>
      <c r="AH15" t="s">
        <v>119</v>
      </c>
      <c r="AI15" s="1">
        <v>44630.516851851855</v>
      </c>
      <c r="AJ15">
        <v>632</v>
      </c>
      <c r="AK15">
        <v>4</v>
      </c>
      <c r="AL15">
        <v>0</v>
      </c>
      <c r="AM15">
        <v>4</v>
      </c>
      <c r="AN15">
        <v>0</v>
      </c>
      <c r="AO15">
        <v>4</v>
      </c>
      <c r="AP15">
        <v>40</v>
      </c>
      <c r="AQ15">
        <v>0</v>
      </c>
      <c r="AR15">
        <v>0</v>
      </c>
      <c r="AS15">
        <v>0</v>
      </c>
      <c r="AT15" t="s">
        <v>86</v>
      </c>
      <c r="AU15" t="s">
        <v>86</v>
      </c>
      <c r="AV15" t="s">
        <v>86</v>
      </c>
      <c r="AW15" t="s">
        <v>86</v>
      </c>
      <c r="AX15" t="s">
        <v>86</v>
      </c>
      <c r="AY15" t="s">
        <v>86</v>
      </c>
      <c r="AZ15" t="s">
        <v>86</v>
      </c>
      <c r="BA15" t="s">
        <v>86</v>
      </c>
      <c r="BB15" t="s">
        <v>86</v>
      </c>
      <c r="BC15" t="s">
        <v>86</v>
      </c>
      <c r="BD15" t="s">
        <v>86</v>
      </c>
      <c r="BE15" t="s">
        <v>86</v>
      </c>
    </row>
    <row r="16" spans="1:57" x14ac:dyDescent="0.45">
      <c r="A16" t="s">
        <v>126</v>
      </c>
      <c r="B16" t="s">
        <v>77</v>
      </c>
      <c r="C16" t="s">
        <v>127</v>
      </c>
      <c r="D16" t="s">
        <v>79</v>
      </c>
      <c r="E16" s="2" t="str">
        <f>HYPERLINK("capsilon://?command=openfolder&amp;siteaddress=envoy.emaiq-na2.net&amp;folderid=FXEF02B288-22EA-3BF6-A082-BBD675E9B944","FX2201558")</f>
        <v>FX2201558</v>
      </c>
      <c r="F16" t="s">
        <v>80</v>
      </c>
      <c r="G16" t="s">
        <v>80</v>
      </c>
      <c r="H16" t="s">
        <v>81</v>
      </c>
      <c r="I16" t="s">
        <v>128</v>
      </c>
      <c r="J16">
        <v>30</v>
      </c>
      <c r="K16" t="s">
        <v>83</v>
      </c>
      <c r="L16" t="s">
        <v>84</v>
      </c>
      <c r="M16" t="s">
        <v>85</v>
      </c>
      <c r="N16">
        <v>2</v>
      </c>
      <c r="O16" s="1">
        <v>44630.480254629627</v>
      </c>
      <c r="P16" s="1">
        <v>44630.521157407406</v>
      </c>
      <c r="Q16">
        <v>3394</v>
      </c>
      <c r="R16">
        <v>140</v>
      </c>
      <c r="S16" t="b">
        <v>0</v>
      </c>
      <c r="T16" t="s">
        <v>86</v>
      </c>
      <c r="U16" t="b">
        <v>0</v>
      </c>
      <c r="V16" t="s">
        <v>96</v>
      </c>
      <c r="W16" s="1">
        <v>44630.491400462961</v>
      </c>
      <c r="X16">
        <v>75</v>
      </c>
      <c r="Y16">
        <v>9</v>
      </c>
      <c r="Z16">
        <v>0</v>
      </c>
      <c r="AA16">
        <v>9</v>
      </c>
      <c r="AB16">
        <v>0</v>
      </c>
      <c r="AC16">
        <v>3</v>
      </c>
      <c r="AD16">
        <v>21</v>
      </c>
      <c r="AE16">
        <v>0</v>
      </c>
      <c r="AF16">
        <v>0</v>
      </c>
      <c r="AG16">
        <v>0</v>
      </c>
      <c r="AH16" t="s">
        <v>104</v>
      </c>
      <c r="AI16" s="1">
        <v>44630.521157407406</v>
      </c>
      <c r="AJ16">
        <v>65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21</v>
      </c>
      <c r="AQ16">
        <v>0</v>
      </c>
      <c r="AR16">
        <v>0</v>
      </c>
      <c r="AS16">
        <v>0</v>
      </c>
      <c r="AT16" t="s">
        <v>86</v>
      </c>
      <c r="AU16" t="s">
        <v>86</v>
      </c>
      <c r="AV16" t="s">
        <v>86</v>
      </c>
      <c r="AW16" t="s">
        <v>86</v>
      </c>
      <c r="AX16" t="s">
        <v>86</v>
      </c>
      <c r="AY16" t="s">
        <v>86</v>
      </c>
      <c r="AZ16" t="s">
        <v>86</v>
      </c>
      <c r="BA16" t="s">
        <v>86</v>
      </c>
      <c r="BB16" t="s">
        <v>86</v>
      </c>
      <c r="BC16" t="s">
        <v>86</v>
      </c>
      <c r="BD16" t="s">
        <v>86</v>
      </c>
      <c r="BE16" t="s">
        <v>86</v>
      </c>
    </row>
    <row r="17" spans="1:57" x14ac:dyDescent="0.45">
      <c r="A17" t="s">
        <v>129</v>
      </c>
      <c r="B17" t="s">
        <v>77</v>
      </c>
      <c r="C17" t="s">
        <v>130</v>
      </c>
      <c r="D17" t="s">
        <v>79</v>
      </c>
      <c r="E17" s="2" t="str">
        <f>HYPERLINK("capsilon://?command=openfolder&amp;siteaddress=envoy.emaiq-na2.net&amp;folderid=FX4FC03055-A922-3F80-5C97-D7B30629F7A5","FX2203413")</f>
        <v>FX2203413</v>
      </c>
      <c r="F17" t="s">
        <v>80</v>
      </c>
      <c r="G17" t="s">
        <v>80</v>
      </c>
      <c r="H17" t="s">
        <v>81</v>
      </c>
      <c r="I17" t="s">
        <v>131</v>
      </c>
      <c r="J17">
        <v>363</v>
      </c>
      <c r="K17" t="s">
        <v>83</v>
      </c>
      <c r="L17" t="s">
        <v>84</v>
      </c>
      <c r="M17" t="s">
        <v>85</v>
      </c>
      <c r="N17">
        <v>2</v>
      </c>
      <c r="O17" s="1">
        <v>44630.482847222222</v>
      </c>
      <c r="P17" s="1">
        <v>44630.543449074074</v>
      </c>
      <c r="Q17">
        <v>2510</v>
      </c>
      <c r="R17">
        <v>2726</v>
      </c>
      <c r="S17" t="b">
        <v>0</v>
      </c>
      <c r="T17" t="s">
        <v>86</v>
      </c>
      <c r="U17" t="b">
        <v>0</v>
      </c>
      <c r="V17" t="s">
        <v>96</v>
      </c>
      <c r="W17" s="1">
        <v>44630.511261574073</v>
      </c>
      <c r="X17">
        <v>1716</v>
      </c>
      <c r="Y17">
        <v>313</v>
      </c>
      <c r="Z17">
        <v>0</v>
      </c>
      <c r="AA17">
        <v>313</v>
      </c>
      <c r="AB17">
        <v>0</v>
      </c>
      <c r="AC17">
        <v>111</v>
      </c>
      <c r="AD17">
        <v>50</v>
      </c>
      <c r="AE17">
        <v>0</v>
      </c>
      <c r="AF17">
        <v>0</v>
      </c>
      <c r="AG17">
        <v>0</v>
      </c>
      <c r="AH17" t="s">
        <v>119</v>
      </c>
      <c r="AI17" s="1">
        <v>44630.543449074074</v>
      </c>
      <c r="AJ17">
        <v>1002</v>
      </c>
      <c r="AK17">
        <v>2</v>
      </c>
      <c r="AL17">
        <v>0</v>
      </c>
      <c r="AM17">
        <v>2</v>
      </c>
      <c r="AN17">
        <v>0</v>
      </c>
      <c r="AO17">
        <v>2</v>
      </c>
      <c r="AP17">
        <v>48</v>
      </c>
      <c r="AQ17">
        <v>0</v>
      </c>
      <c r="AR17">
        <v>0</v>
      </c>
      <c r="AS17">
        <v>0</v>
      </c>
      <c r="AT17" t="s">
        <v>86</v>
      </c>
      <c r="AU17" t="s">
        <v>86</v>
      </c>
      <c r="AV17" t="s">
        <v>86</v>
      </c>
      <c r="AW17" t="s">
        <v>86</v>
      </c>
      <c r="AX17" t="s">
        <v>86</v>
      </c>
      <c r="AY17" t="s">
        <v>86</v>
      </c>
      <c r="AZ17" t="s">
        <v>86</v>
      </c>
      <c r="BA17" t="s">
        <v>86</v>
      </c>
      <c r="BB17" t="s">
        <v>86</v>
      </c>
      <c r="BC17" t="s">
        <v>86</v>
      </c>
      <c r="BD17" t="s">
        <v>86</v>
      </c>
      <c r="BE17" t="s">
        <v>86</v>
      </c>
    </row>
    <row r="18" spans="1:57" x14ac:dyDescent="0.45">
      <c r="A18" t="s">
        <v>132</v>
      </c>
      <c r="B18" t="s">
        <v>77</v>
      </c>
      <c r="C18" t="s">
        <v>133</v>
      </c>
      <c r="D18" t="s">
        <v>79</v>
      </c>
      <c r="E18" s="2" t="str">
        <f>HYPERLINK("capsilon://?command=openfolder&amp;siteaddress=envoy.emaiq-na2.net&amp;folderid=FXED65FECE-B105-AA01-8A66-49632DE1382F","FX220288")</f>
        <v>FX220288</v>
      </c>
      <c r="F18" t="s">
        <v>80</v>
      </c>
      <c r="G18" t="s">
        <v>80</v>
      </c>
      <c r="H18" t="s">
        <v>81</v>
      </c>
      <c r="I18" t="s">
        <v>134</v>
      </c>
      <c r="J18">
        <v>66</v>
      </c>
      <c r="K18" t="s">
        <v>83</v>
      </c>
      <c r="L18" t="s">
        <v>84</v>
      </c>
      <c r="M18" t="s">
        <v>85</v>
      </c>
      <c r="N18">
        <v>2</v>
      </c>
      <c r="O18" s="1">
        <v>44630.489062499997</v>
      </c>
      <c r="P18" s="1">
        <v>44630.54483796296</v>
      </c>
      <c r="Q18">
        <v>4182</v>
      </c>
      <c r="R18">
        <v>637</v>
      </c>
      <c r="S18" t="b">
        <v>0</v>
      </c>
      <c r="T18" t="s">
        <v>86</v>
      </c>
      <c r="U18" t="b">
        <v>0</v>
      </c>
      <c r="V18" t="s">
        <v>87</v>
      </c>
      <c r="W18" s="1">
        <v>44630.502951388888</v>
      </c>
      <c r="X18">
        <v>518</v>
      </c>
      <c r="Y18">
        <v>52</v>
      </c>
      <c r="Z18">
        <v>0</v>
      </c>
      <c r="AA18">
        <v>52</v>
      </c>
      <c r="AB18">
        <v>0</v>
      </c>
      <c r="AC18">
        <v>41</v>
      </c>
      <c r="AD18">
        <v>14</v>
      </c>
      <c r="AE18">
        <v>0</v>
      </c>
      <c r="AF18">
        <v>0</v>
      </c>
      <c r="AG18">
        <v>0</v>
      </c>
      <c r="AH18" t="s">
        <v>119</v>
      </c>
      <c r="AI18" s="1">
        <v>44630.54483796296</v>
      </c>
      <c r="AJ18">
        <v>119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14</v>
      </c>
      <c r="AQ18">
        <v>0</v>
      </c>
      <c r="AR18">
        <v>0</v>
      </c>
      <c r="AS18">
        <v>0</v>
      </c>
      <c r="AT18" t="s">
        <v>86</v>
      </c>
      <c r="AU18" t="s">
        <v>86</v>
      </c>
      <c r="AV18" t="s">
        <v>86</v>
      </c>
      <c r="AW18" t="s">
        <v>86</v>
      </c>
      <c r="AX18" t="s">
        <v>86</v>
      </c>
      <c r="AY18" t="s">
        <v>86</v>
      </c>
      <c r="AZ18" t="s">
        <v>86</v>
      </c>
      <c r="BA18" t="s">
        <v>86</v>
      </c>
      <c r="BB18" t="s">
        <v>86</v>
      </c>
      <c r="BC18" t="s">
        <v>86</v>
      </c>
      <c r="BD18" t="s">
        <v>86</v>
      </c>
      <c r="BE18" t="s">
        <v>86</v>
      </c>
    </row>
    <row r="19" spans="1:57" x14ac:dyDescent="0.45">
      <c r="A19" t="s">
        <v>135</v>
      </c>
      <c r="B19" t="s">
        <v>77</v>
      </c>
      <c r="C19" t="s">
        <v>136</v>
      </c>
      <c r="D19" t="s">
        <v>79</v>
      </c>
      <c r="E19" s="2" t="str">
        <f>HYPERLINK("capsilon://?command=openfolder&amp;siteaddress=envoy.emaiq-na2.net&amp;folderid=FX83034511-EF1A-75CF-4FD0-1C7FAB2D30F6","FX2202137")</f>
        <v>FX2202137</v>
      </c>
      <c r="F19" t="s">
        <v>80</v>
      </c>
      <c r="G19" t="s">
        <v>80</v>
      </c>
      <c r="H19" t="s">
        <v>81</v>
      </c>
      <c r="I19" t="s">
        <v>137</v>
      </c>
      <c r="J19">
        <v>28</v>
      </c>
      <c r="K19" t="s">
        <v>83</v>
      </c>
      <c r="L19" t="s">
        <v>84</v>
      </c>
      <c r="M19" t="s">
        <v>85</v>
      </c>
      <c r="N19">
        <v>2</v>
      </c>
      <c r="O19" s="1">
        <v>44630.497187499997</v>
      </c>
      <c r="P19" s="1">
        <v>44630.546099537038</v>
      </c>
      <c r="Q19">
        <v>3805</v>
      </c>
      <c r="R19">
        <v>421</v>
      </c>
      <c r="S19" t="b">
        <v>0</v>
      </c>
      <c r="T19" t="s">
        <v>86</v>
      </c>
      <c r="U19" t="b">
        <v>0</v>
      </c>
      <c r="V19" t="s">
        <v>87</v>
      </c>
      <c r="W19" s="1">
        <v>44630.506585648145</v>
      </c>
      <c r="X19">
        <v>313</v>
      </c>
      <c r="Y19">
        <v>21</v>
      </c>
      <c r="Z19">
        <v>0</v>
      </c>
      <c r="AA19">
        <v>21</v>
      </c>
      <c r="AB19">
        <v>0</v>
      </c>
      <c r="AC19">
        <v>10</v>
      </c>
      <c r="AD19">
        <v>7</v>
      </c>
      <c r="AE19">
        <v>0</v>
      </c>
      <c r="AF19">
        <v>0</v>
      </c>
      <c r="AG19">
        <v>0</v>
      </c>
      <c r="AH19" t="s">
        <v>119</v>
      </c>
      <c r="AI19" s="1">
        <v>44630.546099537038</v>
      </c>
      <c r="AJ19">
        <v>108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7</v>
      </c>
      <c r="AQ19">
        <v>0</v>
      </c>
      <c r="AR19">
        <v>0</v>
      </c>
      <c r="AS19">
        <v>0</v>
      </c>
      <c r="AT19" t="s">
        <v>86</v>
      </c>
      <c r="AU19" t="s">
        <v>86</v>
      </c>
      <c r="AV19" t="s">
        <v>86</v>
      </c>
      <c r="AW19" t="s">
        <v>86</v>
      </c>
      <c r="AX19" t="s">
        <v>86</v>
      </c>
      <c r="AY19" t="s">
        <v>86</v>
      </c>
      <c r="AZ19" t="s">
        <v>86</v>
      </c>
      <c r="BA19" t="s">
        <v>86</v>
      </c>
      <c r="BB19" t="s">
        <v>86</v>
      </c>
      <c r="BC19" t="s">
        <v>86</v>
      </c>
      <c r="BD19" t="s">
        <v>86</v>
      </c>
      <c r="BE19" t="s">
        <v>86</v>
      </c>
    </row>
    <row r="20" spans="1:57" x14ac:dyDescent="0.45">
      <c r="A20" t="s">
        <v>138</v>
      </c>
      <c r="B20" t="s">
        <v>77</v>
      </c>
      <c r="C20" t="s">
        <v>139</v>
      </c>
      <c r="D20" t="s">
        <v>79</v>
      </c>
      <c r="E20" s="2" t="str">
        <f>HYPERLINK("capsilon://?command=openfolder&amp;siteaddress=envoy.emaiq-na2.net&amp;folderid=FXD718069D-B8F4-407D-61BE-FEFDB942E1D7","FX2202679")</f>
        <v>FX2202679</v>
      </c>
      <c r="F20" t="s">
        <v>80</v>
      </c>
      <c r="G20" t="s">
        <v>80</v>
      </c>
      <c r="H20" t="s">
        <v>81</v>
      </c>
      <c r="I20" t="s">
        <v>140</v>
      </c>
      <c r="J20">
        <v>126</v>
      </c>
      <c r="K20" t="s">
        <v>83</v>
      </c>
      <c r="L20" t="s">
        <v>84</v>
      </c>
      <c r="M20" t="s">
        <v>85</v>
      </c>
      <c r="N20">
        <v>2</v>
      </c>
      <c r="O20" s="1">
        <v>44630.498854166668</v>
      </c>
      <c r="P20" s="1">
        <v>44630.549016203702</v>
      </c>
      <c r="Q20">
        <v>3620</v>
      </c>
      <c r="R20">
        <v>714</v>
      </c>
      <c r="S20" t="b">
        <v>0</v>
      </c>
      <c r="T20" t="s">
        <v>86</v>
      </c>
      <c r="U20" t="b">
        <v>0</v>
      </c>
      <c r="V20" t="s">
        <v>87</v>
      </c>
      <c r="W20" s="1">
        <v>44630.511956018519</v>
      </c>
      <c r="X20">
        <v>463</v>
      </c>
      <c r="Y20">
        <v>104</v>
      </c>
      <c r="Z20">
        <v>0</v>
      </c>
      <c r="AA20">
        <v>104</v>
      </c>
      <c r="AB20">
        <v>0</v>
      </c>
      <c r="AC20">
        <v>44</v>
      </c>
      <c r="AD20">
        <v>22</v>
      </c>
      <c r="AE20">
        <v>0</v>
      </c>
      <c r="AF20">
        <v>0</v>
      </c>
      <c r="AG20">
        <v>0</v>
      </c>
      <c r="AH20" t="s">
        <v>119</v>
      </c>
      <c r="AI20" s="1">
        <v>44630.549016203702</v>
      </c>
      <c r="AJ20">
        <v>251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22</v>
      </c>
      <c r="AQ20">
        <v>0</v>
      </c>
      <c r="AR20">
        <v>0</v>
      </c>
      <c r="AS20">
        <v>0</v>
      </c>
      <c r="AT20" t="s">
        <v>86</v>
      </c>
      <c r="AU20" t="s">
        <v>86</v>
      </c>
      <c r="AV20" t="s">
        <v>86</v>
      </c>
      <c r="AW20" t="s">
        <v>86</v>
      </c>
      <c r="AX20" t="s">
        <v>86</v>
      </c>
      <c r="AY20" t="s">
        <v>86</v>
      </c>
      <c r="AZ20" t="s">
        <v>86</v>
      </c>
      <c r="BA20" t="s">
        <v>86</v>
      </c>
      <c r="BB20" t="s">
        <v>86</v>
      </c>
      <c r="BC20" t="s">
        <v>86</v>
      </c>
      <c r="BD20" t="s">
        <v>86</v>
      </c>
      <c r="BE20" t="s">
        <v>86</v>
      </c>
    </row>
    <row r="21" spans="1:57" hidden="1" x14ac:dyDescent="0.45">
      <c r="A21" t="s">
        <v>141</v>
      </c>
      <c r="B21" t="s">
        <v>77</v>
      </c>
      <c r="C21" t="s">
        <v>142</v>
      </c>
      <c r="D21" t="s">
        <v>79</v>
      </c>
      <c r="E21" s="2" t="str">
        <f>HYPERLINK("capsilon://?command=openfolder&amp;siteaddress=envoy.emaiq-na2.net&amp;folderid=FXBE63E460-0E8D-F6A9-C3C2-177DD9729CE9","FX2202577")</f>
        <v>FX2202577</v>
      </c>
      <c r="F21" t="s">
        <v>80</v>
      </c>
      <c r="G21" t="s">
        <v>80</v>
      </c>
      <c r="H21" t="s">
        <v>81</v>
      </c>
      <c r="I21" t="s">
        <v>143</v>
      </c>
      <c r="J21">
        <v>607</v>
      </c>
      <c r="K21" t="s">
        <v>83</v>
      </c>
      <c r="L21" t="s">
        <v>84</v>
      </c>
      <c r="M21" t="s">
        <v>85</v>
      </c>
      <c r="N21">
        <v>2</v>
      </c>
      <c r="O21" s="1">
        <v>44622.274548611109</v>
      </c>
      <c r="P21" s="1">
        <v>44622.346574074072</v>
      </c>
      <c r="Q21">
        <v>967</v>
      </c>
      <c r="R21">
        <v>5256</v>
      </c>
      <c r="S21" t="b">
        <v>0</v>
      </c>
      <c r="T21" t="s">
        <v>86</v>
      </c>
      <c r="U21" t="b">
        <v>1</v>
      </c>
      <c r="V21" t="s">
        <v>96</v>
      </c>
      <c r="W21" s="1">
        <v>44622.310474537036</v>
      </c>
      <c r="X21">
        <v>3095</v>
      </c>
      <c r="Y21">
        <v>331</v>
      </c>
      <c r="Z21">
        <v>0</v>
      </c>
      <c r="AA21">
        <v>331</v>
      </c>
      <c r="AB21">
        <v>245</v>
      </c>
      <c r="AC21">
        <v>165</v>
      </c>
      <c r="AD21">
        <v>276</v>
      </c>
      <c r="AE21">
        <v>0</v>
      </c>
      <c r="AF21">
        <v>0</v>
      </c>
      <c r="AG21">
        <v>0</v>
      </c>
      <c r="AH21" t="s">
        <v>88</v>
      </c>
      <c r="AI21" s="1">
        <v>44622.346574074072</v>
      </c>
      <c r="AJ21">
        <v>2161</v>
      </c>
      <c r="AK21">
        <v>3</v>
      </c>
      <c r="AL21">
        <v>0</v>
      </c>
      <c r="AM21">
        <v>3</v>
      </c>
      <c r="AN21">
        <v>245</v>
      </c>
      <c r="AO21">
        <v>3</v>
      </c>
      <c r="AP21">
        <v>273</v>
      </c>
      <c r="AQ21">
        <v>0</v>
      </c>
      <c r="AR21">
        <v>0</v>
      </c>
      <c r="AS21">
        <v>0</v>
      </c>
      <c r="AT21" t="s">
        <v>86</v>
      </c>
      <c r="AU21" t="s">
        <v>86</v>
      </c>
      <c r="AV21" t="s">
        <v>86</v>
      </c>
      <c r="AW21" t="s">
        <v>86</v>
      </c>
      <c r="AX21" t="s">
        <v>86</v>
      </c>
      <c r="AY21" t="s">
        <v>86</v>
      </c>
      <c r="AZ21" t="s">
        <v>86</v>
      </c>
      <c r="BA21" t="s">
        <v>86</v>
      </c>
      <c r="BB21" t="s">
        <v>86</v>
      </c>
      <c r="BC21" t="s">
        <v>86</v>
      </c>
      <c r="BD21" t="s">
        <v>86</v>
      </c>
      <c r="BE21" t="s">
        <v>86</v>
      </c>
    </row>
    <row r="22" spans="1:57" x14ac:dyDescent="0.45">
      <c r="A22" t="s">
        <v>144</v>
      </c>
      <c r="B22" t="s">
        <v>77</v>
      </c>
      <c r="C22" t="s">
        <v>145</v>
      </c>
      <c r="D22" t="s">
        <v>79</v>
      </c>
      <c r="E22" s="2" t="str">
        <f>HYPERLINK("capsilon://?command=openfolder&amp;siteaddress=envoy.emaiq-na2.net&amp;folderid=FX7AE492E9-585E-854E-BA2D-F8603B6158D5","FX220245")</f>
        <v>FX220245</v>
      </c>
      <c r="F22" t="s">
        <v>80</v>
      </c>
      <c r="G22" t="s">
        <v>80</v>
      </c>
      <c r="H22" t="s">
        <v>81</v>
      </c>
      <c r="I22" t="s">
        <v>146</v>
      </c>
      <c r="J22">
        <v>28</v>
      </c>
      <c r="K22" t="s">
        <v>83</v>
      </c>
      <c r="L22" t="s">
        <v>84</v>
      </c>
      <c r="M22" t="s">
        <v>85</v>
      </c>
      <c r="N22">
        <v>1</v>
      </c>
      <c r="O22" s="1">
        <v>44630.505057870374</v>
      </c>
      <c r="P22" s="1">
        <v>44630.514189814814</v>
      </c>
      <c r="Q22">
        <v>577</v>
      </c>
      <c r="R22">
        <v>212</v>
      </c>
      <c r="S22" t="b">
        <v>0</v>
      </c>
      <c r="T22" t="s">
        <v>86</v>
      </c>
      <c r="U22" t="b">
        <v>0</v>
      </c>
      <c r="V22" t="s">
        <v>87</v>
      </c>
      <c r="W22" s="1">
        <v>44630.514189814814</v>
      </c>
      <c r="X22">
        <v>192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28</v>
      </c>
      <c r="AE22">
        <v>21</v>
      </c>
      <c r="AF22">
        <v>0</v>
      </c>
      <c r="AG22">
        <v>2</v>
      </c>
      <c r="AH22" t="s">
        <v>86</v>
      </c>
      <c r="AI22" t="s">
        <v>86</v>
      </c>
      <c r="AJ22" t="s">
        <v>86</v>
      </c>
      <c r="AK22" t="s">
        <v>86</v>
      </c>
      <c r="AL22" t="s">
        <v>86</v>
      </c>
      <c r="AM22" t="s">
        <v>86</v>
      </c>
      <c r="AN22" t="s">
        <v>86</v>
      </c>
      <c r="AO22" t="s">
        <v>86</v>
      </c>
      <c r="AP22" t="s">
        <v>86</v>
      </c>
      <c r="AQ22" t="s">
        <v>86</v>
      </c>
      <c r="AR22" t="s">
        <v>86</v>
      </c>
      <c r="AS22" t="s">
        <v>86</v>
      </c>
      <c r="AT22" t="s">
        <v>86</v>
      </c>
      <c r="AU22" t="s">
        <v>86</v>
      </c>
      <c r="AV22" t="s">
        <v>86</v>
      </c>
      <c r="AW22" t="s">
        <v>86</v>
      </c>
      <c r="AX22" t="s">
        <v>86</v>
      </c>
      <c r="AY22" t="s">
        <v>86</v>
      </c>
      <c r="AZ22" t="s">
        <v>86</v>
      </c>
      <c r="BA22" t="s">
        <v>86</v>
      </c>
      <c r="BB22" t="s">
        <v>86</v>
      </c>
      <c r="BC22" t="s">
        <v>86</v>
      </c>
      <c r="BD22" t="s">
        <v>86</v>
      </c>
      <c r="BE22" t="s">
        <v>86</v>
      </c>
    </row>
    <row r="23" spans="1:57" hidden="1" x14ac:dyDescent="0.45">
      <c r="A23" t="s">
        <v>147</v>
      </c>
      <c r="B23" t="s">
        <v>77</v>
      </c>
      <c r="C23" t="s">
        <v>148</v>
      </c>
      <c r="D23" t="s">
        <v>79</v>
      </c>
      <c r="E23" s="2" t="str">
        <f>HYPERLINK("capsilon://?command=openfolder&amp;siteaddress=envoy.emaiq-na2.net&amp;folderid=FX0BC8E0F2-2BC0-EDA7-C0D5-A4E1F11E1E0D","FX2202572")</f>
        <v>FX2202572</v>
      </c>
      <c r="F23" t="s">
        <v>80</v>
      </c>
      <c r="G23" t="s">
        <v>80</v>
      </c>
      <c r="H23" t="s">
        <v>81</v>
      </c>
      <c r="I23" t="s">
        <v>149</v>
      </c>
      <c r="J23">
        <v>704</v>
      </c>
      <c r="K23" t="s">
        <v>83</v>
      </c>
      <c r="L23" t="s">
        <v>84</v>
      </c>
      <c r="M23" t="s">
        <v>85</v>
      </c>
      <c r="N23">
        <v>2</v>
      </c>
      <c r="O23" s="1">
        <v>44622.294861111113</v>
      </c>
      <c r="P23" s="1">
        <v>44622.417986111112</v>
      </c>
      <c r="Q23">
        <v>5079</v>
      </c>
      <c r="R23">
        <v>5559</v>
      </c>
      <c r="S23" t="b">
        <v>0</v>
      </c>
      <c r="T23" t="s">
        <v>86</v>
      </c>
      <c r="U23" t="b">
        <v>1</v>
      </c>
      <c r="V23" t="s">
        <v>92</v>
      </c>
      <c r="W23" s="1">
        <v>44622.356979166667</v>
      </c>
      <c r="X23">
        <v>3011</v>
      </c>
      <c r="Y23">
        <v>339</v>
      </c>
      <c r="Z23">
        <v>0</v>
      </c>
      <c r="AA23">
        <v>339</v>
      </c>
      <c r="AB23">
        <v>266</v>
      </c>
      <c r="AC23">
        <v>167</v>
      </c>
      <c r="AD23">
        <v>365</v>
      </c>
      <c r="AE23">
        <v>0</v>
      </c>
      <c r="AF23">
        <v>0</v>
      </c>
      <c r="AG23">
        <v>0</v>
      </c>
      <c r="AH23" t="s">
        <v>88</v>
      </c>
      <c r="AI23" s="1">
        <v>44622.417986111112</v>
      </c>
      <c r="AJ23">
        <v>1543</v>
      </c>
      <c r="AK23">
        <v>7</v>
      </c>
      <c r="AL23">
        <v>0</v>
      </c>
      <c r="AM23">
        <v>7</v>
      </c>
      <c r="AN23">
        <v>239</v>
      </c>
      <c r="AO23">
        <v>7</v>
      </c>
      <c r="AP23">
        <v>358</v>
      </c>
      <c r="AQ23">
        <v>0</v>
      </c>
      <c r="AR23">
        <v>0</v>
      </c>
      <c r="AS23">
        <v>0</v>
      </c>
      <c r="AT23" t="s">
        <v>86</v>
      </c>
      <c r="AU23" t="s">
        <v>86</v>
      </c>
      <c r="AV23" t="s">
        <v>86</v>
      </c>
      <c r="AW23" t="s">
        <v>86</v>
      </c>
      <c r="AX23" t="s">
        <v>86</v>
      </c>
      <c r="AY23" t="s">
        <v>86</v>
      </c>
      <c r="AZ23" t="s">
        <v>86</v>
      </c>
      <c r="BA23" t="s">
        <v>86</v>
      </c>
      <c r="BB23" t="s">
        <v>86</v>
      </c>
      <c r="BC23" t="s">
        <v>86</v>
      </c>
      <c r="BD23" t="s">
        <v>86</v>
      </c>
      <c r="BE23" t="s">
        <v>86</v>
      </c>
    </row>
    <row r="24" spans="1:57" x14ac:dyDescent="0.45">
      <c r="A24" t="s">
        <v>150</v>
      </c>
      <c r="B24" t="s">
        <v>77</v>
      </c>
      <c r="C24" t="s">
        <v>151</v>
      </c>
      <c r="D24" t="s">
        <v>79</v>
      </c>
      <c r="E24" s="2" t="str">
        <f>HYPERLINK("capsilon://?command=openfolder&amp;siteaddress=envoy.emaiq-na2.net&amp;folderid=FX406D0F1B-A15E-D772-94A4-280246427A1B","FX2201354")</f>
        <v>FX2201354</v>
      </c>
      <c r="F24" t="s">
        <v>80</v>
      </c>
      <c r="G24" t="s">
        <v>80</v>
      </c>
      <c r="H24" t="s">
        <v>81</v>
      </c>
      <c r="I24" t="s">
        <v>152</v>
      </c>
      <c r="J24">
        <v>21</v>
      </c>
      <c r="K24" t="s">
        <v>83</v>
      </c>
      <c r="L24" t="s">
        <v>84</v>
      </c>
      <c r="M24" t="s">
        <v>85</v>
      </c>
      <c r="N24">
        <v>2</v>
      </c>
      <c r="O24" s="1">
        <v>44630.513356481482</v>
      </c>
      <c r="P24" s="1">
        <v>44630.549270833333</v>
      </c>
      <c r="Q24">
        <v>2942</v>
      </c>
      <c r="R24">
        <v>161</v>
      </c>
      <c r="S24" t="b">
        <v>0</v>
      </c>
      <c r="T24" t="s">
        <v>86</v>
      </c>
      <c r="U24" t="b">
        <v>0</v>
      </c>
      <c r="V24" t="s">
        <v>87</v>
      </c>
      <c r="W24" s="1">
        <v>44630.515810185185</v>
      </c>
      <c r="X24">
        <v>139</v>
      </c>
      <c r="Y24">
        <v>0</v>
      </c>
      <c r="Z24">
        <v>0</v>
      </c>
      <c r="AA24">
        <v>0</v>
      </c>
      <c r="AB24">
        <v>9</v>
      </c>
      <c r="AC24">
        <v>0</v>
      </c>
      <c r="AD24">
        <v>21</v>
      </c>
      <c r="AE24">
        <v>0</v>
      </c>
      <c r="AF24">
        <v>0</v>
      </c>
      <c r="AG24">
        <v>0</v>
      </c>
      <c r="AH24" t="s">
        <v>119</v>
      </c>
      <c r="AI24" s="1">
        <v>44630.549270833333</v>
      </c>
      <c r="AJ24">
        <v>22</v>
      </c>
      <c r="AK24">
        <v>0</v>
      </c>
      <c r="AL24">
        <v>0</v>
      </c>
      <c r="AM24">
        <v>0</v>
      </c>
      <c r="AN24">
        <v>9</v>
      </c>
      <c r="AO24">
        <v>0</v>
      </c>
      <c r="AP24">
        <v>21</v>
      </c>
      <c r="AQ24">
        <v>0</v>
      </c>
      <c r="AR24">
        <v>0</v>
      </c>
      <c r="AS24">
        <v>0</v>
      </c>
      <c r="AT24" t="s">
        <v>86</v>
      </c>
      <c r="AU24" t="s">
        <v>86</v>
      </c>
      <c r="AV24" t="s">
        <v>86</v>
      </c>
      <c r="AW24" t="s">
        <v>86</v>
      </c>
      <c r="AX24" t="s">
        <v>86</v>
      </c>
      <c r="AY24" t="s">
        <v>86</v>
      </c>
      <c r="AZ24" t="s">
        <v>86</v>
      </c>
      <c r="BA24" t="s">
        <v>86</v>
      </c>
      <c r="BB24" t="s">
        <v>86</v>
      </c>
      <c r="BC24" t="s">
        <v>86</v>
      </c>
      <c r="BD24" t="s">
        <v>86</v>
      </c>
      <c r="BE24" t="s">
        <v>86</v>
      </c>
    </row>
    <row r="25" spans="1:57" x14ac:dyDescent="0.45">
      <c r="A25" t="s">
        <v>153</v>
      </c>
      <c r="B25" t="s">
        <v>77</v>
      </c>
      <c r="C25" t="s">
        <v>145</v>
      </c>
      <c r="D25" t="s">
        <v>79</v>
      </c>
      <c r="E25" s="2" t="str">
        <f>HYPERLINK("capsilon://?command=openfolder&amp;siteaddress=envoy.emaiq-na2.net&amp;folderid=FX7AE492E9-585E-854E-BA2D-F8603B6158D5","FX220245")</f>
        <v>FX220245</v>
      </c>
      <c r="F25" t="s">
        <v>80</v>
      </c>
      <c r="G25" t="s">
        <v>80</v>
      </c>
      <c r="H25" t="s">
        <v>81</v>
      </c>
      <c r="I25" t="s">
        <v>146</v>
      </c>
      <c r="J25">
        <v>56</v>
      </c>
      <c r="K25" t="s">
        <v>83</v>
      </c>
      <c r="L25" t="s">
        <v>84</v>
      </c>
      <c r="M25" t="s">
        <v>85</v>
      </c>
      <c r="N25">
        <v>2</v>
      </c>
      <c r="O25" s="1">
        <v>44630.514780092592</v>
      </c>
      <c r="P25" s="1">
        <v>44630.531840277778</v>
      </c>
      <c r="Q25">
        <v>776</v>
      </c>
      <c r="R25">
        <v>698</v>
      </c>
      <c r="S25" t="b">
        <v>0</v>
      </c>
      <c r="T25" t="s">
        <v>86</v>
      </c>
      <c r="U25" t="b">
        <v>1</v>
      </c>
      <c r="V25" t="s">
        <v>87</v>
      </c>
      <c r="W25" s="1">
        <v>44630.521828703706</v>
      </c>
      <c r="X25">
        <v>519</v>
      </c>
      <c r="Y25">
        <v>42</v>
      </c>
      <c r="Z25">
        <v>0</v>
      </c>
      <c r="AA25">
        <v>42</v>
      </c>
      <c r="AB25">
        <v>0</v>
      </c>
      <c r="AC25">
        <v>27</v>
      </c>
      <c r="AD25">
        <v>14</v>
      </c>
      <c r="AE25">
        <v>0</v>
      </c>
      <c r="AF25">
        <v>0</v>
      </c>
      <c r="AG25">
        <v>0</v>
      </c>
      <c r="AH25" t="s">
        <v>119</v>
      </c>
      <c r="AI25" s="1">
        <v>44630.531840277778</v>
      </c>
      <c r="AJ25">
        <v>179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14</v>
      </c>
      <c r="AQ25">
        <v>0</v>
      </c>
      <c r="AR25">
        <v>0</v>
      </c>
      <c r="AS25">
        <v>0</v>
      </c>
      <c r="AT25" t="s">
        <v>86</v>
      </c>
      <c r="AU25" t="s">
        <v>86</v>
      </c>
      <c r="AV25" t="s">
        <v>86</v>
      </c>
      <c r="AW25" t="s">
        <v>86</v>
      </c>
      <c r="AX25" t="s">
        <v>86</v>
      </c>
      <c r="AY25" t="s">
        <v>86</v>
      </c>
      <c r="AZ25" t="s">
        <v>86</v>
      </c>
      <c r="BA25" t="s">
        <v>86</v>
      </c>
      <c r="BB25" t="s">
        <v>86</v>
      </c>
      <c r="BC25" t="s">
        <v>86</v>
      </c>
      <c r="BD25" t="s">
        <v>86</v>
      </c>
      <c r="BE25" t="s">
        <v>86</v>
      </c>
    </row>
    <row r="26" spans="1:57" x14ac:dyDescent="0.45">
      <c r="A26" t="s">
        <v>154</v>
      </c>
      <c r="B26" t="s">
        <v>77</v>
      </c>
      <c r="C26" t="s">
        <v>155</v>
      </c>
      <c r="D26" t="s">
        <v>79</v>
      </c>
      <c r="E26" s="2" t="str">
        <f>HYPERLINK("capsilon://?command=openfolder&amp;siteaddress=envoy.emaiq-na2.net&amp;folderid=FX486B8EED-4F46-716C-2731-A00D26440175","FX2203187")</f>
        <v>FX2203187</v>
      </c>
      <c r="F26" t="s">
        <v>80</v>
      </c>
      <c r="G26" t="s">
        <v>80</v>
      </c>
      <c r="H26" t="s">
        <v>81</v>
      </c>
      <c r="I26" t="s">
        <v>156</v>
      </c>
      <c r="J26">
        <v>30</v>
      </c>
      <c r="K26" t="s">
        <v>83</v>
      </c>
      <c r="L26" t="s">
        <v>84</v>
      </c>
      <c r="M26" t="s">
        <v>85</v>
      </c>
      <c r="N26">
        <v>2</v>
      </c>
      <c r="O26" s="1">
        <v>44630.517361111109</v>
      </c>
      <c r="P26" s="1">
        <v>44630.549895833334</v>
      </c>
      <c r="Q26">
        <v>2681</v>
      </c>
      <c r="R26">
        <v>130</v>
      </c>
      <c r="S26" t="b">
        <v>0</v>
      </c>
      <c r="T26" t="s">
        <v>86</v>
      </c>
      <c r="U26" t="b">
        <v>0</v>
      </c>
      <c r="V26" t="s">
        <v>87</v>
      </c>
      <c r="W26" s="1">
        <v>44630.522731481484</v>
      </c>
      <c r="X26">
        <v>77</v>
      </c>
      <c r="Y26">
        <v>9</v>
      </c>
      <c r="Z26">
        <v>0</v>
      </c>
      <c r="AA26">
        <v>9</v>
      </c>
      <c r="AB26">
        <v>0</v>
      </c>
      <c r="AC26">
        <v>3</v>
      </c>
      <c r="AD26">
        <v>21</v>
      </c>
      <c r="AE26">
        <v>0</v>
      </c>
      <c r="AF26">
        <v>0</v>
      </c>
      <c r="AG26">
        <v>0</v>
      </c>
      <c r="AH26" t="s">
        <v>119</v>
      </c>
      <c r="AI26" s="1">
        <v>44630.549895833334</v>
      </c>
      <c r="AJ26">
        <v>53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21</v>
      </c>
      <c r="AQ26">
        <v>0</v>
      </c>
      <c r="AR26">
        <v>0</v>
      </c>
      <c r="AS26">
        <v>0</v>
      </c>
      <c r="AT26" t="s">
        <v>86</v>
      </c>
      <c r="AU26" t="s">
        <v>86</v>
      </c>
      <c r="AV26" t="s">
        <v>86</v>
      </c>
      <c r="AW26" t="s">
        <v>86</v>
      </c>
      <c r="AX26" t="s">
        <v>86</v>
      </c>
      <c r="AY26" t="s">
        <v>86</v>
      </c>
      <c r="AZ26" t="s">
        <v>86</v>
      </c>
      <c r="BA26" t="s">
        <v>86</v>
      </c>
      <c r="BB26" t="s">
        <v>86</v>
      </c>
      <c r="BC26" t="s">
        <v>86</v>
      </c>
      <c r="BD26" t="s">
        <v>86</v>
      </c>
      <c r="BE26" t="s">
        <v>86</v>
      </c>
    </row>
    <row r="27" spans="1:57" x14ac:dyDescent="0.45">
      <c r="A27" t="s">
        <v>157</v>
      </c>
      <c r="B27" t="s">
        <v>77</v>
      </c>
      <c r="C27" t="s">
        <v>158</v>
      </c>
      <c r="D27" t="s">
        <v>79</v>
      </c>
      <c r="E27" s="2" t="str">
        <f>HYPERLINK("capsilon://?command=openfolder&amp;siteaddress=envoy.emaiq-na2.net&amp;folderid=FXE4FB6AC7-6338-7753-E67B-943F83795663","FX2203191")</f>
        <v>FX2203191</v>
      </c>
      <c r="F27" t="s">
        <v>80</v>
      </c>
      <c r="G27" t="s">
        <v>80</v>
      </c>
      <c r="H27" t="s">
        <v>81</v>
      </c>
      <c r="I27" t="s">
        <v>159</v>
      </c>
      <c r="J27">
        <v>194</v>
      </c>
      <c r="K27" t="s">
        <v>83</v>
      </c>
      <c r="L27" t="s">
        <v>84</v>
      </c>
      <c r="M27" t="s">
        <v>85</v>
      </c>
      <c r="N27">
        <v>2</v>
      </c>
      <c r="O27" s="1">
        <v>44630.526655092595</v>
      </c>
      <c r="P27" s="1">
        <v>44630.58222222222</v>
      </c>
      <c r="Q27">
        <v>2734</v>
      </c>
      <c r="R27">
        <v>2067</v>
      </c>
      <c r="S27" t="b">
        <v>0</v>
      </c>
      <c r="T27" t="s">
        <v>86</v>
      </c>
      <c r="U27" t="b">
        <v>0</v>
      </c>
      <c r="V27" t="s">
        <v>92</v>
      </c>
      <c r="W27" s="1">
        <v>44630.55195601852</v>
      </c>
      <c r="X27">
        <v>1589</v>
      </c>
      <c r="Y27">
        <v>169</v>
      </c>
      <c r="Z27">
        <v>0</v>
      </c>
      <c r="AA27">
        <v>169</v>
      </c>
      <c r="AB27">
        <v>0</v>
      </c>
      <c r="AC27">
        <v>96</v>
      </c>
      <c r="AD27">
        <v>25</v>
      </c>
      <c r="AE27">
        <v>0</v>
      </c>
      <c r="AF27">
        <v>0</v>
      </c>
      <c r="AG27">
        <v>0</v>
      </c>
      <c r="AH27" t="s">
        <v>119</v>
      </c>
      <c r="AI27" s="1">
        <v>44630.58222222222</v>
      </c>
      <c r="AJ27">
        <v>478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25</v>
      </c>
      <c r="AQ27">
        <v>0</v>
      </c>
      <c r="AR27">
        <v>0</v>
      </c>
      <c r="AS27">
        <v>0</v>
      </c>
      <c r="AT27" t="s">
        <v>86</v>
      </c>
      <c r="AU27" t="s">
        <v>86</v>
      </c>
      <c r="AV27" t="s">
        <v>86</v>
      </c>
      <c r="AW27" t="s">
        <v>86</v>
      </c>
      <c r="AX27" t="s">
        <v>86</v>
      </c>
      <c r="AY27" t="s">
        <v>86</v>
      </c>
      <c r="AZ27" t="s">
        <v>86</v>
      </c>
      <c r="BA27" t="s">
        <v>86</v>
      </c>
      <c r="BB27" t="s">
        <v>86</v>
      </c>
      <c r="BC27" t="s">
        <v>86</v>
      </c>
      <c r="BD27" t="s">
        <v>86</v>
      </c>
      <c r="BE27" t="s">
        <v>86</v>
      </c>
    </row>
    <row r="28" spans="1:57" x14ac:dyDescent="0.45">
      <c r="A28" t="s">
        <v>160</v>
      </c>
      <c r="B28" t="s">
        <v>77</v>
      </c>
      <c r="C28" t="s">
        <v>161</v>
      </c>
      <c r="D28" t="s">
        <v>79</v>
      </c>
      <c r="E28" s="2" t="str">
        <f>HYPERLINK("capsilon://?command=openfolder&amp;siteaddress=envoy.emaiq-na2.net&amp;folderid=FX78B9AF11-237F-5DEA-0EFA-9A4AD0D31217","FX2201608")</f>
        <v>FX2201608</v>
      </c>
      <c r="F28" t="s">
        <v>80</v>
      </c>
      <c r="G28" t="s">
        <v>80</v>
      </c>
      <c r="H28" t="s">
        <v>81</v>
      </c>
      <c r="I28" t="s">
        <v>162</v>
      </c>
      <c r="J28">
        <v>30</v>
      </c>
      <c r="K28" t="s">
        <v>83</v>
      </c>
      <c r="L28" t="s">
        <v>84</v>
      </c>
      <c r="M28" t="s">
        <v>85</v>
      </c>
      <c r="N28">
        <v>2</v>
      </c>
      <c r="O28" s="1">
        <v>44630.546180555553</v>
      </c>
      <c r="P28" s="1">
        <v>44630.550497685188</v>
      </c>
      <c r="Q28">
        <v>239</v>
      </c>
      <c r="R28">
        <v>134</v>
      </c>
      <c r="S28" t="b">
        <v>0</v>
      </c>
      <c r="T28" t="s">
        <v>86</v>
      </c>
      <c r="U28" t="b">
        <v>0</v>
      </c>
      <c r="V28" t="s">
        <v>87</v>
      </c>
      <c r="W28" s="1">
        <v>44630.547326388885</v>
      </c>
      <c r="X28">
        <v>82</v>
      </c>
      <c r="Y28">
        <v>9</v>
      </c>
      <c r="Z28">
        <v>0</v>
      </c>
      <c r="AA28">
        <v>9</v>
      </c>
      <c r="AB28">
        <v>0</v>
      </c>
      <c r="AC28">
        <v>3</v>
      </c>
      <c r="AD28">
        <v>21</v>
      </c>
      <c r="AE28">
        <v>0</v>
      </c>
      <c r="AF28">
        <v>0</v>
      </c>
      <c r="AG28">
        <v>0</v>
      </c>
      <c r="AH28" t="s">
        <v>119</v>
      </c>
      <c r="AI28" s="1">
        <v>44630.550497685188</v>
      </c>
      <c r="AJ28">
        <v>52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21</v>
      </c>
      <c r="AQ28">
        <v>0</v>
      </c>
      <c r="AR28">
        <v>0</v>
      </c>
      <c r="AS28">
        <v>0</v>
      </c>
      <c r="AT28" t="s">
        <v>86</v>
      </c>
      <c r="AU28" t="s">
        <v>86</v>
      </c>
      <c r="AV28" t="s">
        <v>86</v>
      </c>
      <c r="AW28" t="s">
        <v>86</v>
      </c>
      <c r="AX28" t="s">
        <v>86</v>
      </c>
      <c r="AY28" t="s">
        <v>86</v>
      </c>
      <c r="AZ28" t="s">
        <v>86</v>
      </c>
      <c r="BA28" t="s">
        <v>86</v>
      </c>
      <c r="BB28" t="s">
        <v>86</v>
      </c>
      <c r="BC28" t="s">
        <v>86</v>
      </c>
      <c r="BD28" t="s">
        <v>86</v>
      </c>
      <c r="BE28" t="s">
        <v>86</v>
      </c>
    </row>
    <row r="29" spans="1:57" x14ac:dyDescent="0.45">
      <c r="A29" t="s">
        <v>163</v>
      </c>
      <c r="B29" t="s">
        <v>77</v>
      </c>
      <c r="C29" t="s">
        <v>145</v>
      </c>
      <c r="D29" t="s">
        <v>79</v>
      </c>
      <c r="E29" s="2" t="str">
        <f>HYPERLINK("capsilon://?command=openfolder&amp;siteaddress=envoy.emaiq-na2.net&amp;folderid=FX7AE492E9-585E-854E-BA2D-F8603B6158D5","FX220245")</f>
        <v>FX220245</v>
      </c>
      <c r="F29" t="s">
        <v>80</v>
      </c>
      <c r="G29" t="s">
        <v>80</v>
      </c>
      <c r="H29" t="s">
        <v>81</v>
      </c>
      <c r="I29" t="s">
        <v>164</v>
      </c>
      <c r="J29">
        <v>32</v>
      </c>
      <c r="K29" t="s">
        <v>83</v>
      </c>
      <c r="L29" t="s">
        <v>84</v>
      </c>
      <c r="M29" t="s">
        <v>85</v>
      </c>
      <c r="N29">
        <v>2</v>
      </c>
      <c r="O29" s="1">
        <v>44630.553483796299</v>
      </c>
      <c r="P29" s="1">
        <v>44630.584236111114</v>
      </c>
      <c r="Q29">
        <v>2220</v>
      </c>
      <c r="R29">
        <v>437</v>
      </c>
      <c r="S29" t="b">
        <v>0</v>
      </c>
      <c r="T29" t="s">
        <v>86</v>
      </c>
      <c r="U29" t="b">
        <v>0</v>
      </c>
      <c r="V29" t="s">
        <v>92</v>
      </c>
      <c r="W29" s="1">
        <v>44630.556990740741</v>
      </c>
      <c r="X29">
        <v>264</v>
      </c>
      <c r="Y29">
        <v>45</v>
      </c>
      <c r="Z29">
        <v>0</v>
      </c>
      <c r="AA29">
        <v>45</v>
      </c>
      <c r="AB29">
        <v>0</v>
      </c>
      <c r="AC29">
        <v>25</v>
      </c>
      <c r="AD29">
        <v>-13</v>
      </c>
      <c r="AE29">
        <v>0</v>
      </c>
      <c r="AF29">
        <v>0</v>
      </c>
      <c r="AG29">
        <v>0</v>
      </c>
      <c r="AH29" t="s">
        <v>119</v>
      </c>
      <c r="AI29" s="1">
        <v>44630.584236111114</v>
      </c>
      <c r="AJ29">
        <v>173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-14</v>
      </c>
      <c r="AQ29">
        <v>0</v>
      </c>
      <c r="AR29">
        <v>0</v>
      </c>
      <c r="AS29">
        <v>0</v>
      </c>
      <c r="AT29" t="s">
        <v>86</v>
      </c>
      <c r="AU29" t="s">
        <v>86</v>
      </c>
      <c r="AV29" t="s">
        <v>86</v>
      </c>
      <c r="AW29" t="s">
        <v>86</v>
      </c>
      <c r="AX29" t="s">
        <v>86</v>
      </c>
      <c r="AY29" t="s">
        <v>86</v>
      </c>
      <c r="AZ29" t="s">
        <v>86</v>
      </c>
      <c r="BA29" t="s">
        <v>86</v>
      </c>
      <c r="BB29" t="s">
        <v>86</v>
      </c>
      <c r="BC29" t="s">
        <v>86</v>
      </c>
      <c r="BD29" t="s">
        <v>86</v>
      </c>
      <c r="BE29" t="s">
        <v>86</v>
      </c>
    </row>
    <row r="30" spans="1:57" hidden="1" x14ac:dyDescent="0.45">
      <c r="A30" t="s">
        <v>165</v>
      </c>
      <c r="B30" t="s">
        <v>77</v>
      </c>
      <c r="C30" t="s">
        <v>166</v>
      </c>
      <c r="D30" t="s">
        <v>79</v>
      </c>
      <c r="E30" s="2" t="str">
        <f>HYPERLINK("capsilon://?command=openfolder&amp;siteaddress=envoy.emaiq-na2.net&amp;folderid=FXE3703F4B-A947-F233-EF49-F01E421F690F","FX220313")</f>
        <v>FX220313</v>
      </c>
      <c r="F30" t="s">
        <v>80</v>
      </c>
      <c r="G30" t="s">
        <v>80</v>
      </c>
      <c r="H30" t="s">
        <v>81</v>
      </c>
      <c r="I30" t="s">
        <v>167</v>
      </c>
      <c r="J30">
        <v>615</v>
      </c>
      <c r="K30" t="s">
        <v>83</v>
      </c>
      <c r="L30" t="s">
        <v>84</v>
      </c>
      <c r="M30" t="s">
        <v>85</v>
      </c>
      <c r="N30">
        <v>2</v>
      </c>
      <c r="O30" s="1">
        <v>44622.297777777778</v>
      </c>
      <c r="P30" s="1">
        <v>44622.40011574074</v>
      </c>
      <c r="Q30">
        <v>4370</v>
      </c>
      <c r="R30">
        <v>4472</v>
      </c>
      <c r="S30" t="b">
        <v>0</v>
      </c>
      <c r="T30" t="s">
        <v>86</v>
      </c>
      <c r="U30" t="b">
        <v>1</v>
      </c>
      <c r="V30" t="s">
        <v>96</v>
      </c>
      <c r="W30" s="1">
        <v>44622.361701388887</v>
      </c>
      <c r="X30">
        <v>2588</v>
      </c>
      <c r="Y30">
        <v>523</v>
      </c>
      <c r="Z30">
        <v>0</v>
      </c>
      <c r="AA30">
        <v>523</v>
      </c>
      <c r="AB30">
        <v>148</v>
      </c>
      <c r="AC30">
        <v>261</v>
      </c>
      <c r="AD30">
        <v>92</v>
      </c>
      <c r="AE30">
        <v>0</v>
      </c>
      <c r="AF30">
        <v>0</v>
      </c>
      <c r="AG30">
        <v>0</v>
      </c>
      <c r="AH30" t="s">
        <v>88</v>
      </c>
      <c r="AI30" s="1">
        <v>44622.40011574074</v>
      </c>
      <c r="AJ30">
        <v>1879</v>
      </c>
      <c r="AK30">
        <v>1</v>
      </c>
      <c r="AL30">
        <v>0</v>
      </c>
      <c r="AM30">
        <v>1</v>
      </c>
      <c r="AN30">
        <v>74</v>
      </c>
      <c r="AO30">
        <v>1</v>
      </c>
      <c r="AP30">
        <v>91</v>
      </c>
      <c r="AQ30">
        <v>0</v>
      </c>
      <c r="AR30">
        <v>0</v>
      </c>
      <c r="AS30">
        <v>0</v>
      </c>
      <c r="AT30" t="s">
        <v>86</v>
      </c>
      <c r="AU30" t="s">
        <v>86</v>
      </c>
      <c r="AV30" t="s">
        <v>86</v>
      </c>
      <c r="AW30" t="s">
        <v>86</v>
      </c>
      <c r="AX30" t="s">
        <v>86</v>
      </c>
      <c r="AY30" t="s">
        <v>86</v>
      </c>
      <c r="AZ30" t="s">
        <v>86</v>
      </c>
      <c r="BA30" t="s">
        <v>86</v>
      </c>
      <c r="BB30" t="s">
        <v>86</v>
      </c>
      <c r="BC30" t="s">
        <v>86</v>
      </c>
      <c r="BD30" t="s">
        <v>86</v>
      </c>
      <c r="BE30" t="s">
        <v>86</v>
      </c>
    </row>
    <row r="31" spans="1:57" x14ac:dyDescent="0.45">
      <c r="A31" t="s">
        <v>168</v>
      </c>
      <c r="B31" t="s">
        <v>77</v>
      </c>
      <c r="C31" t="s">
        <v>169</v>
      </c>
      <c r="D31" t="s">
        <v>79</v>
      </c>
      <c r="E31" s="2" t="str">
        <f>HYPERLINK("capsilon://?command=openfolder&amp;siteaddress=envoy.emaiq-na2.net&amp;folderid=FXF5C2EAD7-9067-C9BA-0041-1E518569717F","FX2202389")</f>
        <v>FX2202389</v>
      </c>
      <c r="F31" t="s">
        <v>80</v>
      </c>
      <c r="G31" t="s">
        <v>80</v>
      </c>
      <c r="H31" t="s">
        <v>81</v>
      </c>
      <c r="I31" t="s">
        <v>170</v>
      </c>
      <c r="J31">
        <v>66</v>
      </c>
      <c r="K31" t="s">
        <v>83</v>
      </c>
      <c r="L31" t="s">
        <v>84</v>
      </c>
      <c r="M31" t="s">
        <v>85</v>
      </c>
      <c r="N31">
        <v>2</v>
      </c>
      <c r="O31" s="1">
        <v>44630.556493055556</v>
      </c>
      <c r="P31" s="1">
        <v>44630.585381944446</v>
      </c>
      <c r="Q31">
        <v>2324</v>
      </c>
      <c r="R31">
        <v>172</v>
      </c>
      <c r="S31" t="b">
        <v>0</v>
      </c>
      <c r="T31" t="s">
        <v>86</v>
      </c>
      <c r="U31" t="b">
        <v>0</v>
      </c>
      <c r="V31" t="s">
        <v>92</v>
      </c>
      <c r="W31" s="1">
        <v>44630.560231481482</v>
      </c>
      <c r="X31">
        <v>67</v>
      </c>
      <c r="Y31">
        <v>0</v>
      </c>
      <c r="Z31">
        <v>0</v>
      </c>
      <c r="AA31">
        <v>0</v>
      </c>
      <c r="AB31">
        <v>52</v>
      </c>
      <c r="AC31">
        <v>0</v>
      </c>
      <c r="AD31">
        <v>66</v>
      </c>
      <c r="AE31">
        <v>0</v>
      </c>
      <c r="AF31">
        <v>0</v>
      </c>
      <c r="AG31">
        <v>0</v>
      </c>
      <c r="AH31" t="s">
        <v>119</v>
      </c>
      <c r="AI31" s="1">
        <v>44630.585381944446</v>
      </c>
      <c r="AJ31">
        <v>98</v>
      </c>
      <c r="AK31">
        <v>0</v>
      </c>
      <c r="AL31">
        <v>0</v>
      </c>
      <c r="AM31">
        <v>0</v>
      </c>
      <c r="AN31">
        <v>52</v>
      </c>
      <c r="AO31">
        <v>0</v>
      </c>
      <c r="AP31">
        <v>66</v>
      </c>
      <c r="AQ31">
        <v>0</v>
      </c>
      <c r="AR31">
        <v>0</v>
      </c>
      <c r="AS31">
        <v>0</v>
      </c>
      <c r="AT31" t="s">
        <v>86</v>
      </c>
      <c r="AU31" t="s">
        <v>86</v>
      </c>
      <c r="AV31" t="s">
        <v>86</v>
      </c>
      <c r="AW31" t="s">
        <v>86</v>
      </c>
      <c r="AX31" t="s">
        <v>86</v>
      </c>
      <c r="AY31" t="s">
        <v>86</v>
      </c>
      <c r="AZ31" t="s">
        <v>86</v>
      </c>
      <c r="BA31" t="s">
        <v>86</v>
      </c>
      <c r="BB31" t="s">
        <v>86</v>
      </c>
      <c r="BC31" t="s">
        <v>86</v>
      </c>
      <c r="BD31" t="s">
        <v>86</v>
      </c>
      <c r="BE31" t="s">
        <v>86</v>
      </c>
    </row>
    <row r="32" spans="1:57" x14ac:dyDescent="0.45">
      <c r="A32" t="s">
        <v>171</v>
      </c>
      <c r="B32" t="s">
        <v>77</v>
      </c>
      <c r="C32" t="s">
        <v>172</v>
      </c>
      <c r="D32" t="s">
        <v>79</v>
      </c>
      <c r="E32" s="2" t="str">
        <f>HYPERLINK("capsilon://?command=openfolder&amp;siteaddress=envoy.emaiq-na2.net&amp;folderid=FXE81DFE68-9ED2-205F-95EE-C1BF2F97C45D","FX2203166")</f>
        <v>FX2203166</v>
      </c>
      <c r="F32" t="s">
        <v>80</v>
      </c>
      <c r="G32" t="s">
        <v>80</v>
      </c>
      <c r="H32" t="s">
        <v>81</v>
      </c>
      <c r="I32" t="s">
        <v>173</v>
      </c>
      <c r="J32">
        <v>204</v>
      </c>
      <c r="K32" t="s">
        <v>83</v>
      </c>
      <c r="L32" t="s">
        <v>84</v>
      </c>
      <c r="M32" t="s">
        <v>85</v>
      </c>
      <c r="N32">
        <v>1</v>
      </c>
      <c r="O32" s="1">
        <v>44630.561921296299</v>
      </c>
      <c r="P32" s="1">
        <v>44630.577025462961</v>
      </c>
      <c r="Q32">
        <v>997</v>
      </c>
      <c r="R32">
        <v>308</v>
      </c>
      <c r="S32" t="b">
        <v>0</v>
      </c>
      <c r="T32" t="s">
        <v>86</v>
      </c>
      <c r="U32" t="b">
        <v>0</v>
      </c>
      <c r="V32" t="s">
        <v>87</v>
      </c>
      <c r="W32" s="1">
        <v>44630.577025462961</v>
      </c>
      <c r="X32">
        <v>264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204</v>
      </c>
      <c r="AE32">
        <v>164</v>
      </c>
      <c r="AF32">
        <v>0</v>
      </c>
      <c r="AG32">
        <v>6</v>
      </c>
      <c r="AH32" t="s">
        <v>86</v>
      </c>
      <c r="AI32" t="s">
        <v>86</v>
      </c>
      <c r="AJ32" t="s">
        <v>86</v>
      </c>
      <c r="AK32" t="s">
        <v>86</v>
      </c>
      <c r="AL32" t="s">
        <v>86</v>
      </c>
      <c r="AM32" t="s">
        <v>86</v>
      </c>
      <c r="AN32" t="s">
        <v>86</v>
      </c>
      <c r="AO32" t="s">
        <v>86</v>
      </c>
      <c r="AP32" t="s">
        <v>86</v>
      </c>
      <c r="AQ32" t="s">
        <v>86</v>
      </c>
      <c r="AR32" t="s">
        <v>86</v>
      </c>
      <c r="AS32" t="s">
        <v>86</v>
      </c>
      <c r="AT32" t="s">
        <v>86</v>
      </c>
      <c r="AU32" t="s">
        <v>86</v>
      </c>
      <c r="AV32" t="s">
        <v>86</v>
      </c>
      <c r="AW32" t="s">
        <v>86</v>
      </c>
      <c r="AX32" t="s">
        <v>86</v>
      </c>
      <c r="AY32" t="s">
        <v>86</v>
      </c>
      <c r="AZ32" t="s">
        <v>86</v>
      </c>
      <c r="BA32" t="s">
        <v>86</v>
      </c>
      <c r="BB32" t="s">
        <v>86</v>
      </c>
      <c r="BC32" t="s">
        <v>86</v>
      </c>
      <c r="BD32" t="s">
        <v>86</v>
      </c>
      <c r="BE32" t="s">
        <v>86</v>
      </c>
    </row>
    <row r="33" spans="1:57" x14ac:dyDescent="0.45">
      <c r="A33" t="s">
        <v>174</v>
      </c>
      <c r="B33" t="s">
        <v>77</v>
      </c>
      <c r="C33" t="s">
        <v>175</v>
      </c>
      <c r="D33" t="s">
        <v>79</v>
      </c>
      <c r="E33" s="2" t="str">
        <f>HYPERLINK("capsilon://?command=openfolder&amp;siteaddress=envoy.emaiq-na2.net&amp;folderid=FX652E95F3-4EA2-E61F-34F7-1AB4B2BCAC49","FX2203314")</f>
        <v>FX2203314</v>
      </c>
      <c r="F33" t="s">
        <v>80</v>
      </c>
      <c r="G33" t="s">
        <v>80</v>
      </c>
      <c r="H33" t="s">
        <v>81</v>
      </c>
      <c r="I33" t="s">
        <v>176</v>
      </c>
      <c r="J33">
        <v>158</v>
      </c>
      <c r="K33" t="s">
        <v>83</v>
      </c>
      <c r="L33" t="s">
        <v>84</v>
      </c>
      <c r="M33" t="s">
        <v>85</v>
      </c>
      <c r="N33">
        <v>1</v>
      </c>
      <c r="O33" s="1">
        <v>44630.562685185185</v>
      </c>
      <c r="P33" s="1">
        <v>44630.580879629626</v>
      </c>
      <c r="Q33">
        <v>1217</v>
      </c>
      <c r="R33">
        <v>355</v>
      </c>
      <c r="S33" t="b">
        <v>0</v>
      </c>
      <c r="T33" t="s">
        <v>86</v>
      </c>
      <c r="U33" t="b">
        <v>0</v>
      </c>
      <c r="V33" t="s">
        <v>87</v>
      </c>
      <c r="W33" s="1">
        <v>44630.580879629626</v>
      </c>
      <c r="X33">
        <v>332</v>
      </c>
      <c r="Y33">
        <v>27</v>
      </c>
      <c r="Z33">
        <v>0</v>
      </c>
      <c r="AA33">
        <v>27</v>
      </c>
      <c r="AB33">
        <v>0</v>
      </c>
      <c r="AC33">
        <v>0</v>
      </c>
      <c r="AD33">
        <v>131</v>
      </c>
      <c r="AE33">
        <v>100</v>
      </c>
      <c r="AF33">
        <v>0</v>
      </c>
      <c r="AG33">
        <v>8</v>
      </c>
      <c r="AH33" t="s">
        <v>86</v>
      </c>
      <c r="AI33" t="s">
        <v>86</v>
      </c>
      <c r="AJ33" t="s">
        <v>86</v>
      </c>
      <c r="AK33" t="s">
        <v>86</v>
      </c>
      <c r="AL33" t="s">
        <v>86</v>
      </c>
      <c r="AM33" t="s">
        <v>86</v>
      </c>
      <c r="AN33" t="s">
        <v>86</v>
      </c>
      <c r="AO33" t="s">
        <v>86</v>
      </c>
      <c r="AP33" t="s">
        <v>86</v>
      </c>
      <c r="AQ33" t="s">
        <v>86</v>
      </c>
      <c r="AR33" t="s">
        <v>86</v>
      </c>
      <c r="AS33" t="s">
        <v>86</v>
      </c>
      <c r="AT33" t="s">
        <v>86</v>
      </c>
      <c r="AU33" t="s">
        <v>86</v>
      </c>
      <c r="AV33" t="s">
        <v>86</v>
      </c>
      <c r="AW33" t="s">
        <v>86</v>
      </c>
      <c r="AX33" t="s">
        <v>86</v>
      </c>
      <c r="AY33" t="s">
        <v>86</v>
      </c>
      <c r="AZ33" t="s">
        <v>86</v>
      </c>
      <c r="BA33" t="s">
        <v>86</v>
      </c>
      <c r="BB33" t="s">
        <v>86</v>
      </c>
      <c r="BC33" t="s">
        <v>86</v>
      </c>
      <c r="BD33" t="s">
        <v>86</v>
      </c>
      <c r="BE33" t="s">
        <v>86</v>
      </c>
    </row>
    <row r="34" spans="1:57" x14ac:dyDescent="0.45">
      <c r="A34" t="s">
        <v>177</v>
      </c>
      <c r="B34" t="s">
        <v>77</v>
      </c>
      <c r="C34" t="s">
        <v>178</v>
      </c>
      <c r="D34" t="s">
        <v>79</v>
      </c>
      <c r="E34" s="2" t="str">
        <f>HYPERLINK("capsilon://?command=openfolder&amp;siteaddress=envoy.emaiq-na2.net&amp;folderid=FX6BFD8398-695A-0B0F-E3FE-3ED8EA7AB8B2","FX220295")</f>
        <v>FX220295</v>
      </c>
      <c r="F34" t="s">
        <v>80</v>
      </c>
      <c r="G34" t="s">
        <v>80</v>
      </c>
      <c r="H34" t="s">
        <v>81</v>
      </c>
      <c r="I34" t="s">
        <v>179</v>
      </c>
      <c r="J34">
        <v>66</v>
      </c>
      <c r="K34" t="s">
        <v>83</v>
      </c>
      <c r="L34" t="s">
        <v>84</v>
      </c>
      <c r="M34" t="s">
        <v>85</v>
      </c>
      <c r="N34">
        <v>1</v>
      </c>
      <c r="O34" s="1">
        <v>44630.565162037034</v>
      </c>
      <c r="P34" s="1">
        <v>44630.659745370373</v>
      </c>
      <c r="Q34">
        <v>8037</v>
      </c>
      <c r="R34">
        <v>135</v>
      </c>
      <c r="S34" t="b">
        <v>0</v>
      </c>
      <c r="T34" t="s">
        <v>86</v>
      </c>
      <c r="U34" t="b">
        <v>0</v>
      </c>
      <c r="V34" t="s">
        <v>87</v>
      </c>
      <c r="W34" s="1">
        <v>44630.659745370373</v>
      </c>
      <c r="X34">
        <v>76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66</v>
      </c>
      <c r="AE34">
        <v>52</v>
      </c>
      <c r="AF34">
        <v>0</v>
      </c>
      <c r="AG34">
        <v>1</v>
      </c>
      <c r="AH34" t="s">
        <v>86</v>
      </c>
      <c r="AI34" t="s">
        <v>86</v>
      </c>
      <c r="AJ34" t="s">
        <v>86</v>
      </c>
      <c r="AK34" t="s">
        <v>86</v>
      </c>
      <c r="AL34" t="s">
        <v>86</v>
      </c>
      <c r="AM34" t="s">
        <v>86</v>
      </c>
      <c r="AN34" t="s">
        <v>86</v>
      </c>
      <c r="AO34" t="s">
        <v>86</v>
      </c>
      <c r="AP34" t="s">
        <v>86</v>
      </c>
      <c r="AQ34" t="s">
        <v>86</v>
      </c>
      <c r="AR34" t="s">
        <v>86</v>
      </c>
      <c r="AS34" t="s">
        <v>86</v>
      </c>
      <c r="AT34" t="s">
        <v>86</v>
      </c>
      <c r="AU34" t="s">
        <v>86</v>
      </c>
      <c r="AV34" t="s">
        <v>86</v>
      </c>
      <c r="AW34" t="s">
        <v>86</v>
      </c>
      <c r="AX34" t="s">
        <v>86</v>
      </c>
      <c r="AY34" t="s">
        <v>86</v>
      </c>
      <c r="AZ34" t="s">
        <v>86</v>
      </c>
      <c r="BA34" t="s">
        <v>86</v>
      </c>
      <c r="BB34" t="s">
        <v>86</v>
      </c>
      <c r="BC34" t="s">
        <v>86</v>
      </c>
      <c r="BD34" t="s">
        <v>86</v>
      </c>
      <c r="BE34" t="s">
        <v>86</v>
      </c>
    </row>
    <row r="35" spans="1:57" x14ac:dyDescent="0.45">
      <c r="A35" t="s">
        <v>180</v>
      </c>
      <c r="B35" t="s">
        <v>77</v>
      </c>
      <c r="C35" t="s">
        <v>169</v>
      </c>
      <c r="D35" t="s">
        <v>79</v>
      </c>
      <c r="E35" s="2" t="str">
        <f>HYPERLINK("capsilon://?command=openfolder&amp;siteaddress=envoy.emaiq-na2.net&amp;folderid=FXF5C2EAD7-9067-C9BA-0041-1E518569717F","FX2202389")</f>
        <v>FX2202389</v>
      </c>
      <c r="F35" t="s">
        <v>80</v>
      </c>
      <c r="G35" t="s">
        <v>80</v>
      </c>
      <c r="H35" t="s">
        <v>81</v>
      </c>
      <c r="I35" t="s">
        <v>181</v>
      </c>
      <c r="J35">
        <v>66</v>
      </c>
      <c r="K35" t="s">
        <v>83</v>
      </c>
      <c r="L35" t="s">
        <v>84</v>
      </c>
      <c r="M35" t="s">
        <v>85</v>
      </c>
      <c r="N35">
        <v>2</v>
      </c>
      <c r="O35" s="1">
        <v>44630.566759259258</v>
      </c>
      <c r="P35" s="1">
        <v>44630.58556712963</v>
      </c>
      <c r="Q35">
        <v>1547</v>
      </c>
      <c r="R35">
        <v>78</v>
      </c>
      <c r="S35" t="b">
        <v>0</v>
      </c>
      <c r="T35" t="s">
        <v>86</v>
      </c>
      <c r="U35" t="b">
        <v>0</v>
      </c>
      <c r="V35" t="s">
        <v>92</v>
      </c>
      <c r="W35" s="1">
        <v>44630.568877314814</v>
      </c>
      <c r="X35">
        <v>63</v>
      </c>
      <c r="Y35">
        <v>0</v>
      </c>
      <c r="Z35">
        <v>0</v>
      </c>
      <c r="AA35">
        <v>0</v>
      </c>
      <c r="AB35">
        <v>52</v>
      </c>
      <c r="AC35">
        <v>0</v>
      </c>
      <c r="AD35">
        <v>66</v>
      </c>
      <c r="AE35">
        <v>0</v>
      </c>
      <c r="AF35">
        <v>0</v>
      </c>
      <c r="AG35">
        <v>0</v>
      </c>
      <c r="AH35" t="s">
        <v>119</v>
      </c>
      <c r="AI35" s="1">
        <v>44630.58556712963</v>
      </c>
      <c r="AJ35">
        <v>15</v>
      </c>
      <c r="AK35">
        <v>0</v>
      </c>
      <c r="AL35">
        <v>0</v>
      </c>
      <c r="AM35">
        <v>0</v>
      </c>
      <c r="AN35">
        <v>52</v>
      </c>
      <c r="AO35">
        <v>0</v>
      </c>
      <c r="AP35">
        <v>66</v>
      </c>
      <c r="AQ35">
        <v>0</v>
      </c>
      <c r="AR35">
        <v>0</v>
      </c>
      <c r="AS35">
        <v>0</v>
      </c>
      <c r="AT35" t="s">
        <v>86</v>
      </c>
      <c r="AU35" t="s">
        <v>86</v>
      </c>
      <c r="AV35" t="s">
        <v>86</v>
      </c>
      <c r="AW35" t="s">
        <v>86</v>
      </c>
      <c r="AX35" t="s">
        <v>86</v>
      </c>
      <c r="AY35" t="s">
        <v>86</v>
      </c>
      <c r="AZ35" t="s">
        <v>86</v>
      </c>
      <c r="BA35" t="s">
        <v>86</v>
      </c>
      <c r="BB35" t="s">
        <v>86</v>
      </c>
      <c r="BC35" t="s">
        <v>86</v>
      </c>
      <c r="BD35" t="s">
        <v>86</v>
      </c>
      <c r="BE35" t="s">
        <v>86</v>
      </c>
    </row>
    <row r="36" spans="1:57" x14ac:dyDescent="0.45">
      <c r="A36" t="s">
        <v>182</v>
      </c>
      <c r="B36" t="s">
        <v>77</v>
      </c>
      <c r="C36" t="s">
        <v>183</v>
      </c>
      <c r="D36" t="s">
        <v>79</v>
      </c>
      <c r="E36" s="2" t="str">
        <f>HYPERLINK("capsilon://?command=openfolder&amp;siteaddress=envoy.emaiq-na2.net&amp;folderid=FXE4FA727C-8B83-A174-E1F0-38D44D66B5B1","FX2203313")</f>
        <v>FX2203313</v>
      </c>
      <c r="F36" t="s">
        <v>80</v>
      </c>
      <c r="G36" t="s">
        <v>80</v>
      </c>
      <c r="H36" t="s">
        <v>81</v>
      </c>
      <c r="I36" t="s">
        <v>184</v>
      </c>
      <c r="J36">
        <v>452</v>
      </c>
      <c r="K36" t="s">
        <v>83</v>
      </c>
      <c r="L36" t="s">
        <v>84</v>
      </c>
      <c r="M36" t="s">
        <v>85</v>
      </c>
      <c r="N36">
        <v>2</v>
      </c>
      <c r="O36" s="1">
        <v>44630.567141203705</v>
      </c>
      <c r="P36" s="1">
        <v>44630.597268518519</v>
      </c>
      <c r="Q36">
        <v>374</v>
      </c>
      <c r="R36">
        <v>2229</v>
      </c>
      <c r="S36" t="b">
        <v>0</v>
      </c>
      <c r="T36" t="s">
        <v>86</v>
      </c>
      <c r="U36" t="b">
        <v>0</v>
      </c>
      <c r="V36" t="s">
        <v>92</v>
      </c>
      <c r="W36" s="1">
        <v>44630.582997685182</v>
      </c>
      <c r="X36">
        <v>1219</v>
      </c>
      <c r="Y36">
        <v>373</v>
      </c>
      <c r="Z36">
        <v>0</v>
      </c>
      <c r="AA36">
        <v>373</v>
      </c>
      <c r="AB36">
        <v>0</v>
      </c>
      <c r="AC36">
        <v>91</v>
      </c>
      <c r="AD36">
        <v>79</v>
      </c>
      <c r="AE36">
        <v>0</v>
      </c>
      <c r="AF36">
        <v>0</v>
      </c>
      <c r="AG36">
        <v>0</v>
      </c>
      <c r="AH36" t="s">
        <v>119</v>
      </c>
      <c r="AI36" s="1">
        <v>44630.597268518519</v>
      </c>
      <c r="AJ36">
        <v>1010</v>
      </c>
      <c r="AK36">
        <v>2</v>
      </c>
      <c r="AL36">
        <v>0</v>
      </c>
      <c r="AM36">
        <v>2</v>
      </c>
      <c r="AN36">
        <v>0</v>
      </c>
      <c r="AO36">
        <v>2</v>
      </c>
      <c r="AP36">
        <v>77</v>
      </c>
      <c r="AQ36">
        <v>0</v>
      </c>
      <c r="AR36">
        <v>0</v>
      </c>
      <c r="AS36">
        <v>0</v>
      </c>
      <c r="AT36" t="s">
        <v>86</v>
      </c>
      <c r="AU36" t="s">
        <v>86</v>
      </c>
      <c r="AV36" t="s">
        <v>86</v>
      </c>
      <c r="AW36" t="s">
        <v>86</v>
      </c>
      <c r="AX36" t="s">
        <v>86</v>
      </c>
      <c r="AY36" t="s">
        <v>86</v>
      </c>
      <c r="AZ36" t="s">
        <v>86</v>
      </c>
      <c r="BA36" t="s">
        <v>86</v>
      </c>
      <c r="BB36" t="s">
        <v>86</v>
      </c>
      <c r="BC36" t="s">
        <v>86</v>
      </c>
      <c r="BD36" t="s">
        <v>86</v>
      </c>
      <c r="BE36" t="s">
        <v>86</v>
      </c>
    </row>
    <row r="37" spans="1:57" x14ac:dyDescent="0.45">
      <c r="A37" t="s">
        <v>185</v>
      </c>
      <c r="B37" t="s">
        <v>77</v>
      </c>
      <c r="C37" t="s">
        <v>169</v>
      </c>
      <c r="D37" t="s">
        <v>79</v>
      </c>
      <c r="E37" s="2" t="str">
        <f>HYPERLINK("capsilon://?command=openfolder&amp;siteaddress=envoy.emaiq-na2.net&amp;folderid=FXF5C2EAD7-9067-C9BA-0041-1E518569717F","FX2202389")</f>
        <v>FX2202389</v>
      </c>
      <c r="F37" t="s">
        <v>80</v>
      </c>
      <c r="G37" t="s">
        <v>80</v>
      </c>
      <c r="H37" t="s">
        <v>81</v>
      </c>
      <c r="I37" t="s">
        <v>186</v>
      </c>
      <c r="J37">
        <v>66</v>
      </c>
      <c r="K37" t="s">
        <v>83</v>
      </c>
      <c r="L37" t="s">
        <v>84</v>
      </c>
      <c r="M37" t="s">
        <v>85</v>
      </c>
      <c r="N37">
        <v>2</v>
      </c>
      <c r="O37" s="1">
        <v>44630.567199074074</v>
      </c>
      <c r="P37" s="1">
        <v>44630.812581018516</v>
      </c>
      <c r="Q37">
        <v>21091</v>
      </c>
      <c r="R37">
        <v>110</v>
      </c>
      <c r="S37" t="b">
        <v>0</v>
      </c>
      <c r="T37" t="s">
        <v>86</v>
      </c>
      <c r="U37" t="b">
        <v>0</v>
      </c>
      <c r="V37" t="s">
        <v>92</v>
      </c>
      <c r="W37" s="1">
        <v>44630.638969907406</v>
      </c>
      <c r="X37">
        <v>94</v>
      </c>
      <c r="Y37">
        <v>0</v>
      </c>
      <c r="Z37">
        <v>0</v>
      </c>
      <c r="AA37">
        <v>0</v>
      </c>
      <c r="AB37">
        <v>52</v>
      </c>
      <c r="AC37">
        <v>0</v>
      </c>
      <c r="AD37">
        <v>66</v>
      </c>
      <c r="AE37">
        <v>0</v>
      </c>
      <c r="AF37">
        <v>0</v>
      </c>
      <c r="AG37">
        <v>0</v>
      </c>
      <c r="AH37" t="s">
        <v>119</v>
      </c>
      <c r="AI37" s="1">
        <v>44630.812581018516</v>
      </c>
      <c r="AJ37">
        <v>16</v>
      </c>
      <c r="AK37">
        <v>0</v>
      </c>
      <c r="AL37">
        <v>0</v>
      </c>
      <c r="AM37">
        <v>0</v>
      </c>
      <c r="AN37">
        <v>52</v>
      </c>
      <c r="AO37">
        <v>0</v>
      </c>
      <c r="AP37">
        <v>66</v>
      </c>
      <c r="AQ37">
        <v>0</v>
      </c>
      <c r="AR37">
        <v>0</v>
      </c>
      <c r="AS37">
        <v>0</v>
      </c>
      <c r="AT37" t="s">
        <v>86</v>
      </c>
      <c r="AU37" t="s">
        <v>86</v>
      </c>
      <c r="AV37" t="s">
        <v>86</v>
      </c>
      <c r="AW37" t="s">
        <v>86</v>
      </c>
      <c r="AX37" t="s">
        <v>86</v>
      </c>
      <c r="AY37" t="s">
        <v>86</v>
      </c>
      <c r="AZ37" t="s">
        <v>86</v>
      </c>
      <c r="BA37" t="s">
        <v>86</v>
      </c>
      <c r="BB37" t="s">
        <v>86</v>
      </c>
      <c r="BC37" t="s">
        <v>86</v>
      </c>
      <c r="BD37" t="s">
        <v>86</v>
      </c>
      <c r="BE37" t="s">
        <v>86</v>
      </c>
    </row>
    <row r="38" spans="1:57" x14ac:dyDescent="0.45">
      <c r="A38" t="s">
        <v>187</v>
      </c>
      <c r="B38" t="s">
        <v>77</v>
      </c>
      <c r="C38" t="s">
        <v>172</v>
      </c>
      <c r="D38" t="s">
        <v>79</v>
      </c>
      <c r="E38" s="2" t="str">
        <f>HYPERLINK("capsilon://?command=openfolder&amp;siteaddress=envoy.emaiq-na2.net&amp;folderid=FXE81DFE68-9ED2-205F-95EE-C1BF2F97C45D","FX2203166")</f>
        <v>FX2203166</v>
      </c>
      <c r="F38" t="s">
        <v>80</v>
      </c>
      <c r="G38" t="s">
        <v>80</v>
      </c>
      <c r="H38" t="s">
        <v>81</v>
      </c>
      <c r="I38" t="s">
        <v>173</v>
      </c>
      <c r="J38">
        <v>264</v>
      </c>
      <c r="K38" t="s">
        <v>83</v>
      </c>
      <c r="L38" t="s">
        <v>84</v>
      </c>
      <c r="M38" t="s">
        <v>85</v>
      </c>
      <c r="N38">
        <v>2</v>
      </c>
      <c r="O38" s="1">
        <v>44630.578310185185</v>
      </c>
      <c r="P38" s="1">
        <v>44630.751307870371</v>
      </c>
      <c r="Q38">
        <v>11430</v>
      </c>
      <c r="R38">
        <v>3517</v>
      </c>
      <c r="S38" t="b">
        <v>0</v>
      </c>
      <c r="T38" t="s">
        <v>86</v>
      </c>
      <c r="U38" t="b">
        <v>1</v>
      </c>
      <c r="V38" t="s">
        <v>87</v>
      </c>
      <c r="W38" s="1">
        <v>44630.636099537034</v>
      </c>
      <c r="X38">
        <v>1896</v>
      </c>
      <c r="Y38">
        <v>243</v>
      </c>
      <c r="Z38">
        <v>0</v>
      </c>
      <c r="AA38">
        <v>243</v>
      </c>
      <c r="AB38">
        <v>52</v>
      </c>
      <c r="AC38">
        <v>173</v>
      </c>
      <c r="AD38">
        <v>21</v>
      </c>
      <c r="AE38">
        <v>0</v>
      </c>
      <c r="AF38">
        <v>0</v>
      </c>
      <c r="AG38">
        <v>0</v>
      </c>
      <c r="AH38" t="s">
        <v>119</v>
      </c>
      <c r="AI38" s="1">
        <v>44630.751307870371</v>
      </c>
      <c r="AJ38">
        <v>767</v>
      </c>
      <c r="AK38">
        <v>0</v>
      </c>
      <c r="AL38">
        <v>0</v>
      </c>
      <c r="AM38">
        <v>0</v>
      </c>
      <c r="AN38">
        <v>52</v>
      </c>
      <c r="AO38">
        <v>0</v>
      </c>
      <c r="AP38">
        <v>21</v>
      </c>
      <c r="AQ38">
        <v>0</v>
      </c>
      <c r="AR38">
        <v>0</v>
      </c>
      <c r="AS38">
        <v>0</v>
      </c>
      <c r="AT38" t="s">
        <v>86</v>
      </c>
      <c r="AU38" t="s">
        <v>86</v>
      </c>
      <c r="AV38" t="s">
        <v>86</v>
      </c>
      <c r="AW38" t="s">
        <v>86</v>
      </c>
      <c r="AX38" t="s">
        <v>86</v>
      </c>
      <c r="AY38" t="s">
        <v>86</v>
      </c>
      <c r="AZ38" t="s">
        <v>86</v>
      </c>
      <c r="BA38" t="s">
        <v>86</v>
      </c>
      <c r="BB38" t="s">
        <v>86</v>
      </c>
      <c r="BC38" t="s">
        <v>86</v>
      </c>
      <c r="BD38" t="s">
        <v>86</v>
      </c>
      <c r="BE38" t="s">
        <v>86</v>
      </c>
    </row>
    <row r="39" spans="1:57" hidden="1" x14ac:dyDescent="0.45">
      <c r="A39" t="s">
        <v>188</v>
      </c>
      <c r="B39" t="s">
        <v>77</v>
      </c>
      <c r="C39" t="s">
        <v>189</v>
      </c>
      <c r="D39" t="s">
        <v>79</v>
      </c>
      <c r="E39" s="2" t="str">
        <f>HYPERLINK("capsilon://?command=openfolder&amp;siteaddress=envoy.emaiq-na2.net&amp;folderid=FX9D615EE3-5C49-6810-42FF-3493C26D1E9D","FX2202343")</f>
        <v>FX2202343</v>
      </c>
      <c r="F39" t="s">
        <v>80</v>
      </c>
      <c r="G39" t="s">
        <v>80</v>
      </c>
      <c r="H39" t="s">
        <v>81</v>
      </c>
      <c r="I39" t="s">
        <v>190</v>
      </c>
      <c r="J39">
        <v>386</v>
      </c>
      <c r="K39" t="s">
        <v>83</v>
      </c>
      <c r="L39" t="s">
        <v>84</v>
      </c>
      <c r="M39" t="s">
        <v>85</v>
      </c>
      <c r="N39">
        <v>2</v>
      </c>
      <c r="O39" s="1">
        <v>44622.302986111114</v>
      </c>
      <c r="P39" s="1">
        <v>44622.364895833336</v>
      </c>
      <c r="Q39">
        <v>1848</v>
      </c>
      <c r="R39">
        <v>3501</v>
      </c>
      <c r="S39" t="b">
        <v>0</v>
      </c>
      <c r="T39" t="s">
        <v>86</v>
      </c>
      <c r="U39" t="b">
        <v>1</v>
      </c>
      <c r="V39" t="s">
        <v>191</v>
      </c>
      <c r="W39" s="1">
        <v>44622.334398148145</v>
      </c>
      <c r="X39">
        <v>1919</v>
      </c>
      <c r="Y39">
        <v>278</v>
      </c>
      <c r="Z39">
        <v>0</v>
      </c>
      <c r="AA39">
        <v>278</v>
      </c>
      <c r="AB39">
        <v>74</v>
      </c>
      <c r="AC39">
        <v>79</v>
      </c>
      <c r="AD39">
        <v>108</v>
      </c>
      <c r="AE39">
        <v>0</v>
      </c>
      <c r="AF39">
        <v>0</v>
      </c>
      <c r="AG39">
        <v>0</v>
      </c>
      <c r="AH39" t="s">
        <v>88</v>
      </c>
      <c r="AI39" s="1">
        <v>44622.364895833336</v>
      </c>
      <c r="AJ39">
        <v>1582</v>
      </c>
      <c r="AK39">
        <v>1</v>
      </c>
      <c r="AL39">
        <v>0</v>
      </c>
      <c r="AM39">
        <v>1</v>
      </c>
      <c r="AN39">
        <v>74</v>
      </c>
      <c r="AO39">
        <v>1</v>
      </c>
      <c r="AP39">
        <v>107</v>
      </c>
      <c r="AQ39">
        <v>0</v>
      </c>
      <c r="AR39">
        <v>0</v>
      </c>
      <c r="AS39">
        <v>0</v>
      </c>
      <c r="AT39" t="s">
        <v>86</v>
      </c>
      <c r="AU39" t="s">
        <v>86</v>
      </c>
      <c r="AV39" t="s">
        <v>86</v>
      </c>
      <c r="AW39" t="s">
        <v>86</v>
      </c>
      <c r="AX39" t="s">
        <v>86</v>
      </c>
      <c r="AY39" t="s">
        <v>86</v>
      </c>
      <c r="AZ39" t="s">
        <v>86</v>
      </c>
      <c r="BA39" t="s">
        <v>86</v>
      </c>
      <c r="BB39" t="s">
        <v>86</v>
      </c>
      <c r="BC39" t="s">
        <v>86</v>
      </c>
      <c r="BD39" t="s">
        <v>86</v>
      </c>
      <c r="BE39" t="s">
        <v>86</v>
      </c>
    </row>
    <row r="40" spans="1:57" x14ac:dyDescent="0.45">
      <c r="A40" t="s">
        <v>192</v>
      </c>
      <c r="B40" t="s">
        <v>77</v>
      </c>
      <c r="C40" t="s">
        <v>175</v>
      </c>
      <c r="D40" t="s">
        <v>79</v>
      </c>
      <c r="E40" s="2" t="str">
        <f>HYPERLINK("capsilon://?command=openfolder&amp;siteaddress=envoy.emaiq-na2.net&amp;folderid=FX652E95F3-4EA2-E61F-34F7-1AB4B2BCAC49","FX2203314")</f>
        <v>FX2203314</v>
      </c>
      <c r="F40" t="s">
        <v>80</v>
      </c>
      <c r="G40" t="s">
        <v>80</v>
      </c>
      <c r="H40" t="s">
        <v>81</v>
      </c>
      <c r="I40" t="s">
        <v>176</v>
      </c>
      <c r="J40">
        <v>238</v>
      </c>
      <c r="K40" t="s">
        <v>83</v>
      </c>
      <c r="L40" t="s">
        <v>84</v>
      </c>
      <c r="M40" t="s">
        <v>85</v>
      </c>
      <c r="N40">
        <v>2</v>
      </c>
      <c r="O40" s="1">
        <v>44630.582280092596</v>
      </c>
      <c r="P40" s="1">
        <v>44630.760347222225</v>
      </c>
      <c r="Q40">
        <v>12613</v>
      </c>
      <c r="R40">
        <v>2772</v>
      </c>
      <c r="S40" t="b">
        <v>0</v>
      </c>
      <c r="T40" t="s">
        <v>86</v>
      </c>
      <c r="U40" t="b">
        <v>1</v>
      </c>
      <c r="V40" t="s">
        <v>87</v>
      </c>
      <c r="W40" s="1">
        <v>44630.61414351852</v>
      </c>
      <c r="X40">
        <v>1974</v>
      </c>
      <c r="Y40">
        <v>148</v>
      </c>
      <c r="Z40">
        <v>0</v>
      </c>
      <c r="AA40">
        <v>148</v>
      </c>
      <c r="AB40">
        <v>69</v>
      </c>
      <c r="AC40">
        <v>101</v>
      </c>
      <c r="AD40">
        <v>90</v>
      </c>
      <c r="AE40">
        <v>0</v>
      </c>
      <c r="AF40">
        <v>0</v>
      </c>
      <c r="AG40">
        <v>0</v>
      </c>
      <c r="AH40" t="s">
        <v>119</v>
      </c>
      <c r="AI40" s="1">
        <v>44630.760347222225</v>
      </c>
      <c r="AJ40">
        <v>780</v>
      </c>
      <c r="AK40">
        <v>1</v>
      </c>
      <c r="AL40">
        <v>0</v>
      </c>
      <c r="AM40">
        <v>1</v>
      </c>
      <c r="AN40">
        <v>69</v>
      </c>
      <c r="AO40">
        <v>1</v>
      </c>
      <c r="AP40">
        <v>89</v>
      </c>
      <c r="AQ40">
        <v>0</v>
      </c>
      <c r="AR40">
        <v>0</v>
      </c>
      <c r="AS40">
        <v>0</v>
      </c>
      <c r="AT40" t="s">
        <v>86</v>
      </c>
      <c r="AU40" t="s">
        <v>86</v>
      </c>
      <c r="AV40" t="s">
        <v>86</v>
      </c>
      <c r="AW40" t="s">
        <v>86</v>
      </c>
      <c r="AX40" t="s">
        <v>86</v>
      </c>
      <c r="AY40" t="s">
        <v>86</v>
      </c>
      <c r="AZ40" t="s">
        <v>86</v>
      </c>
      <c r="BA40" t="s">
        <v>86</v>
      </c>
      <c r="BB40" t="s">
        <v>86</v>
      </c>
      <c r="BC40" t="s">
        <v>86</v>
      </c>
      <c r="BD40" t="s">
        <v>86</v>
      </c>
      <c r="BE40" t="s">
        <v>86</v>
      </c>
    </row>
    <row r="41" spans="1:57" x14ac:dyDescent="0.45">
      <c r="A41" t="s">
        <v>193</v>
      </c>
      <c r="B41" t="s">
        <v>77</v>
      </c>
      <c r="C41" t="s">
        <v>194</v>
      </c>
      <c r="D41" t="s">
        <v>79</v>
      </c>
      <c r="E41" s="2" t="str">
        <f>HYPERLINK("capsilon://?command=openfolder&amp;siteaddress=envoy.emaiq-na2.net&amp;folderid=FX0E5FFC0C-D76F-D95D-2B0A-AFDCB3AF3867","FX2202270")</f>
        <v>FX2202270</v>
      </c>
      <c r="F41" t="s">
        <v>80</v>
      </c>
      <c r="G41" t="s">
        <v>80</v>
      </c>
      <c r="H41" t="s">
        <v>81</v>
      </c>
      <c r="I41" t="s">
        <v>195</v>
      </c>
      <c r="J41">
        <v>305</v>
      </c>
      <c r="K41" t="s">
        <v>83</v>
      </c>
      <c r="L41" t="s">
        <v>84</v>
      </c>
      <c r="M41" t="s">
        <v>85</v>
      </c>
      <c r="N41">
        <v>1</v>
      </c>
      <c r="O41" s="1">
        <v>44630.583657407406</v>
      </c>
      <c r="P41" s="1">
        <v>44630.662233796298</v>
      </c>
      <c r="Q41">
        <v>6474</v>
      </c>
      <c r="R41">
        <v>315</v>
      </c>
      <c r="S41" t="b">
        <v>0</v>
      </c>
      <c r="T41" t="s">
        <v>86</v>
      </c>
      <c r="U41" t="b">
        <v>0</v>
      </c>
      <c r="V41" t="s">
        <v>87</v>
      </c>
      <c r="W41" s="1">
        <v>44630.662233796298</v>
      </c>
      <c r="X41">
        <v>214</v>
      </c>
      <c r="Y41">
        <v>39</v>
      </c>
      <c r="Z41">
        <v>0</v>
      </c>
      <c r="AA41">
        <v>39</v>
      </c>
      <c r="AB41">
        <v>0</v>
      </c>
      <c r="AC41">
        <v>0</v>
      </c>
      <c r="AD41">
        <v>266</v>
      </c>
      <c r="AE41">
        <v>223</v>
      </c>
      <c r="AF41">
        <v>0</v>
      </c>
      <c r="AG41">
        <v>7</v>
      </c>
      <c r="AH41" t="s">
        <v>86</v>
      </c>
      <c r="AI41" t="s">
        <v>86</v>
      </c>
      <c r="AJ41" t="s">
        <v>86</v>
      </c>
      <c r="AK41" t="s">
        <v>86</v>
      </c>
      <c r="AL41" t="s">
        <v>86</v>
      </c>
      <c r="AM41" t="s">
        <v>86</v>
      </c>
      <c r="AN41" t="s">
        <v>86</v>
      </c>
      <c r="AO41" t="s">
        <v>86</v>
      </c>
      <c r="AP41" t="s">
        <v>86</v>
      </c>
      <c r="AQ41" t="s">
        <v>86</v>
      </c>
      <c r="AR41" t="s">
        <v>86</v>
      </c>
      <c r="AS41" t="s">
        <v>86</v>
      </c>
      <c r="AT41" t="s">
        <v>86</v>
      </c>
      <c r="AU41" t="s">
        <v>86</v>
      </c>
      <c r="AV41" t="s">
        <v>86</v>
      </c>
      <c r="AW41" t="s">
        <v>86</v>
      </c>
      <c r="AX41" t="s">
        <v>86</v>
      </c>
      <c r="AY41" t="s">
        <v>86</v>
      </c>
      <c r="AZ41" t="s">
        <v>86</v>
      </c>
      <c r="BA41" t="s">
        <v>86</v>
      </c>
      <c r="BB41" t="s">
        <v>86</v>
      </c>
      <c r="BC41" t="s">
        <v>86</v>
      </c>
      <c r="BD41" t="s">
        <v>86</v>
      </c>
      <c r="BE41" t="s">
        <v>86</v>
      </c>
    </row>
    <row r="42" spans="1:57" x14ac:dyDescent="0.45">
      <c r="A42" t="s">
        <v>196</v>
      </c>
      <c r="B42" t="s">
        <v>77</v>
      </c>
      <c r="C42" t="s">
        <v>197</v>
      </c>
      <c r="D42" t="s">
        <v>79</v>
      </c>
      <c r="E42" s="2" t="str">
        <f>HYPERLINK("capsilon://?command=openfolder&amp;siteaddress=envoy.emaiq-na2.net&amp;folderid=FX5EB18F4E-C159-1C07-BEF8-5FD9AB62FB97","FX2203267")</f>
        <v>FX2203267</v>
      </c>
      <c r="F42" t="s">
        <v>80</v>
      </c>
      <c r="G42" t="s">
        <v>80</v>
      </c>
      <c r="H42" t="s">
        <v>81</v>
      </c>
      <c r="I42" t="s">
        <v>198</v>
      </c>
      <c r="J42">
        <v>66</v>
      </c>
      <c r="K42" t="s">
        <v>83</v>
      </c>
      <c r="L42" t="s">
        <v>84</v>
      </c>
      <c r="M42" t="s">
        <v>85</v>
      </c>
      <c r="N42">
        <v>2</v>
      </c>
      <c r="O42" s="1">
        <v>44630.603148148148</v>
      </c>
      <c r="P42" s="1">
        <v>44631.158495370371</v>
      </c>
      <c r="Q42">
        <v>47368</v>
      </c>
      <c r="R42">
        <v>614</v>
      </c>
      <c r="S42" t="b">
        <v>0</v>
      </c>
      <c r="T42" t="s">
        <v>86</v>
      </c>
      <c r="U42" t="b">
        <v>0</v>
      </c>
      <c r="V42" t="s">
        <v>92</v>
      </c>
      <c r="W42" s="1">
        <v>44630.64266203704</v>
      </c>
      <c r="X42">
        <v>216</v>
      </c>
      <c r="Y42">
        <v>52</v>
      </c>
      <c r="Z42">
        <v>0</v>
      </c>
      <c r="AA42">
        <v>52</v>
      </c>
      <c r="AB42">
        <v>0</v>
      </c>
      <c r="AC42">
        <v>22</v>
      </c>
      <c r="AD42">
        <v>14</v>
      </c>
      <c r="AE42">
        <v>0</v>
      </c>
      <c r="AF42">
        <v>0</v>
      </c>
      <c r="AG42">
        <v>0</v>
      </c>
      <c r="AH42" t="s">
        <v>199</v>
      </c>
      <c r="AI42" s="1">
        <v>44631.158495370371</v>
      </c>
      <c r="AJ42">
        <v>367</v>
      </c>
      <c r="AK42">
        <v>2</v>
      </c>
      <c r="AL42">
        <v>0</v>
      </c>
      <c r="AM42">
        <v>2</v>
      </c>
      <c r="AN42">
        <v>0</v>
      </c>
      <c r="AO42">
        <v>2</v>
      </c>
      <c r="AP42">
        <v>12</v>
      </c>
      <c r="AQ42">
        <v>0</v>
      </c>
      <c r="AR42">
        <v>0</v>
      </c>
      <c r="AS42">
        <v>0</v>
      </c>
      <c r="AT42" t="s">
        <v>86</v>
      </c>
      <c r="AU42" t="s">
        <v>86</v>
      </c>
      <c r="AV42" t="s">
        <v>86</v>
      </c>
      <c r="AW42" t="s">
        <v>86</v>
      </c>
      <c r="AX42" t="s">
        <v>86</v>
      </c>
      <c r="AY42" t="s">
        <v>86</v>
      </c>
      <c r="AZ42" t="s">
        <v>86</v>
      </c>
      <c r="BA42" t="s">
        <v>86</v>
      </c>
      <c r="BB42" t="s">
        <v>86</v>
      </c>
      <c r="BC42" t="s">
        <v>86</v>
      </c>
      <c r="BD42" t="s">
        <v>86</v>
      </c>
      <c r="BE42" t="s">
        <v>86</v>
      </c>
    </row>
    <row r="43" spans="1:57" x14ac:dyDescent="0.45">
      <c r="A43" t="s">
        <v>200</v>
      </c>
      <c r="B43" t="s">
        <v>77</v>
      </c>
      <c r="C43" t="s">
        <v>201</v>
      </c>
      <c r="D43" t="s">
        <v>79</v>
      </c>
      <c r="E43" s="2" t="str">
        <f>HYPERLINK("capsilon://?command=openfolder&amp;siteaddress=envoy.emaiq-na2.net&amp;folderid=FX154F3376-79A4-4173-10BF-997B2510A021","FX2203227")</f>
        <v>FX2203227</v>
      </c>
      <c r="F43" t="s">
        <v>80</v>
      </c>
      <c r="G43" t="s">
        <v>80</v>
      </c>
      <c r="H43" t="s">
        <v>81</v>
      </c>
      <c r="I43" t="s">
        <v>202</v>
      </c>
      <c r="J43">
        <v>240</v>
      </c>
      <c r="K43" t="s">
        <v>83</v>
      </c>
      <c r="L43" t="s">
        <v>84</v>
      </c>
      <c r="M43" t="s">
        <v>85</v>
      </c>
      <c r="N43">
        <v>2</v>
      </c>
      <c r="O43" s="1">
        <v>44630.608969907407</v>
      </c>
      <c r="P43" s="1">
        <v>44631.172268518516</v>
      </c>
      <c r="Q43">
        <v>46624</v>
      </c>
      <c r="R43">
        <v>2045</v>
      </c>
      <c r="S43" t="b">
        <v>0</v>
      </c>
      <c r="T43" t="s">
        <v>86</v>
      </c>
      <c r="U43" t="b">
        <v>0</v>
      </c>
      <c r="V43" t="s">
        <v>92</v>
      </c>
      <c r="W43" s="1">
        <v>44630.654317129629</v>
      </c>
      <c r="X43">
        <v>1006</v>
      </c>
      <c r="Y43">
        <v>184</v>
      </c>
      <c r="Z43">
        <v>0</v>
      </c>
      <c r="AA43">
        <v>184</v>
      </c>
      <c r="AB43">
        <v>21</v>
      </c>
      <c r="AC43">
        <v>72</v>
      </c>
      <c r="AD43">
        <v>56</v>
      </c>
      <c r="AE43">
        <v>0</v>
      </c>
      <c r="AF43">
        <v>0</v>
      </c>
      <c r="AG43">
        <v>0</v>
      </c>
      <c r="AH43" t="s">
        <v>199</v>
      </c>
      <c r="AI43" s="1">
        <v>44631.172268518516</v>
      </c>
      <c r="AJ43">
        <v>678</v>
      </c>
      <c r="AK43">
        <v>1</v>
      </c>
      <c r="AL43">
        <v>0</v>
      </c>
      <c r="AM43">
        <v>1</v>
      </c>
      <c r="AN43">
        <v>21</v>
      </c>
      <c r="AO43">
        <v>1</v>
      </c>
      <c r="AP43">
        <v>55</v>
      </c>
      <c r="AQ43">
        <v>0</v>
      </c>
      <c r="AR43">
        <v>0</v>
      </c>
      <c r="AS43">
        <v>0</v>
      </c>
      <c r="AT43" t="s">
        <v>86</v>
      </c>
      <c r="AU43" t="s">
        <v>86</v>
      </c>
      <c r="AV43" t="s">
        <v>86</v>
      </c>
      <c r="AW43" t="s">
        <v>86</v>
      </c>
      <c r="AX43" t="s">
        <v>86</v>
      </c>
      <c r="AY43" t="s">
        <v>86</v>
      </c>
      <c r="AZ43" t="s">
        <v>86</v>
      </c>
      <c r="BA43" t="s">
        <v>86</v>
      </c>
      <c r="BB43" t="s">
        <v>86</v>
      </c>
      <c r="BC43" t="s">
        <v>86</v>
      </c>
      <c r="BD43" t="s">
        <v>86</v>
      </c>
      <c r="BE43" t="s">
        <v>86</v>
      </c>
    </row>
    <row r="44" spans="1:57" x14ac:dyDescent="0.45">
      <c r="A44" t="s">
        <v>203</v>
      </c>
      <c r="B44" t="s">
        <v>77</v>
      </c>
      <c r="C44" t="s">
        <v>204</v>
      </c>
      <c r="D44" t="s">
        <v>79</v>
      </c>
      <c r="E44" s="2" t="str">
        <f>HYPERLINK("capsilon://?command=openfolder&amp;siteaddress=envoy.emaiq-na2.net&amp;folderid=FXED0E98F1-0975-767E-063D-83E1B82CA69C","FX2203352")</f>
        <v>FX2203352</v>
      </c>
      <c r="F44" t="s">
        <v>80</v>
      </c>
      <c r="G44" t="s">
        <v>80</v>
      </c>
      <c r="H44" t="s">
        <v>81</v>
      </c>
      <c r="I44" t="s">
        <v>205</v>
      </c>
      <c r="J44">
        <v>257</v>
      </c>
      <c r="K44" t="s">
        <v>83</v>
      </c>
      <c r="L44" t="s">
        <v>84</v>
      </c>
      <c r="M44" t="s">
        <v>85</v>
      </c>
      <c r="N44">
        <v>1</v>
      </c>
      <c r="O44" s="1">
        <v>44630.620532407411</v>
      </c>
      <c r="P44" s="1">
        <v>44630.665636574071</v>
      </c>
      <c r="Q44">
        <v>3527</v>
      </c>
      <c r="R44">
        <v>370</v>
      </c>
      <c r="S44" t="b">
        <v>0</v>
      </c>
      <c r="T44" t="s">
        <v>86</v>
      </c>
      <c r="U44" t="b">
        <v>0</v>
      </c>
      <c r="V44" t="s">
        <v>87</v>
      </c>
      <c r="W44" s="1">
        <v>44630.665636574071</v>
      </c>
      <c r="X44">
        <v>286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257</v>
      </c>
      <c r="AE44">
        <v>233</v>
      </c>
      <c r="AF44">
        <v>0</v>
      </c>
      <c r="AG44">
        <v>7</v>
      </c>
      <c r="AH44" t="s">
        <v>86</v>
      </c>
      <c r="AI44" t="s">
        <v>86</v>
      </c>
      <c r="AJ44" t="s">
        <v>86</v>
      </c>
      <c r="AK44" t="s">
        <v>86</v>
      </c>
      <c r="AL44" t="s">
        <v>86</v>
      </c>
      <c r="AM44" t="s">
        <v>86</v>
      </c>
      <c r="AN44" t="s">
        <v>86</v>
      </c>
      <c r="AO44" t="s">
        <v>86</v>
      </c>
      <c r="AP44" t="s">
        <v>86</v>
      </c>
      <c r="AQ44" t="s">
        <v>86</v>
      </c>
      <c r="AR44" t="s">
        <v>86</v>
      </c>
      <c r="AS44" t="s">
        <v>86</v>
      </c>
      <c r="AT44" t="s">
        <v>86</v>
      </c>
      <c r="AU44" t="s">
        <v>86</v>
      </c>
      <c r="AV44" t="s">
        <v>86</v>
      </c>
      <c r="AW44" t="s">
        <v>86</v>
      </c>
      <c r="AX44" t="s">
        <v>86</v>
      </c>
      <c r="AY44" t="s">
        <v>86</v>
      </c>
      <c r="AZ44" t="s">
        <v>86</v>
      </c>
      <c r="BA44" t="s">
        <v>86</v>
      </c>
      <c r="BB44" t="s">
        <v>86</v>
      </c>
      <c r="BC44" t="s">
        <v>86</v>
      </c>
      <c r="BD44" t="s">
        <v>86</v>
      </c>
      <c r="BE44" t="s">
        <v>86</v>
      </c>
    </row>
    <row r="45" spans="1:57" hidden="1" x14ac:dyDescent="0.45">
      <c r="A45" t="s">
        <v>206</v>
      </c>
      <c r="B45" t="s">
        <v>77</v>
      </c>
      <c r="C45" t="s">
        <v>207</v>
      </c>
      <c r="D45" t="s">
        <v>79</v>
      </c>
      <c r="E45" s="2" t="str">
        <f>HYPERLINK("capsilon://?command=openfolder&amp;siteaddress=envoy.emaiq-na2.net&amp;folderid=FX5065B72A-4E9C-CF37-A8BB-F3456C730F10","FX2201448")</f>
        <v>FX2201448</v>
      </c>
      <c r="F45" t="s">
        <v>80</v>
      </c>
      <c r="G45" t="s">
        <v>80</v>
      </c>
      <c r="H45" t="s">
        <v>81</v>
      </c>
      <c r="I45" t="s">
        <v>208</v>
      </c>
      <c r="J45">
        <v>32</v>
      </c>
      <c r="K45" t="s">
        <v>83</v>
      </c>
      <c r="L45" t="s">
        <v>84</v>
      </c>
      <c r="M45" t="s">
        <v>85</v>
      </c>
      <c r="N45">
        <v>2</v>
      </c>
      <c r="O45" s="1">
        <v>44622.379467592589</v>
      </c>
      <c r="P45" s="1">
        <v>44622.467291666668</v>
      </c>
      <c r="Q45">
        <v>7223</v>
      </c>
      <c r="R45">
        <v>365</v>
      </c>
      <c r="S45" t="b">
        <v>0</v>
      </c>
      <c r="T45" t="s">
        <v>86</v>
      </c>
      <c r="U45" t="b">
        <v>0</v>
      </c>
      <c r="V45" t="s">
        <v>92</v>
      </c>
      <c r="W45" s="1">
        <v>44622.452245370368</v>
      </c>
      <c r="X45">
        <v>125</v>
      </c>
      <c r="Y45">
        <v>0</v>
      </c>
      <c r="Z45">
        <v>0</v>
      </c>
      <c r="AA45">
        <v>0</v>
      </c>
      <c r="AB45">
        <v>27</v>
      </c>
      <c r="AC45">
        <v>0</v>
      </c>
      <c r="AD45">
        <v>32</v>
      </c>
      <c r="AE45">
        <v>0</v>
      </c>
      <c r="AF45">
        <v>0</v>
      </c>
      <c r="AG45">
        <v>0</v>
      </c>
      <c r="AH45" t="s">
        <v>88</v>
      </c>
      <c r="AI45" s="1">
        <v>44622.467291666668</v>
      </c>
      <c r="AJ45">
        <v>183</v>
      </c>
      <c r="AK45">
        <v>0</v>
      </c>
      <c r="AL45">
        <v>0</v>
      </c>
      <c r="AM45">
        <v>0</v>
      </c>
      <c r="AN45">
        <v>27</v>
      </c>
      <c r="AO45">
        <v>0</v>
      </c>
      <c r="AP45">
        <v>32</v>
      </c>
      <c r="AQ45">
        <v>0</v>
      </c>
      <c r="AR45">
        <v>0</v>
      </c>
      <c r="AS45">
        <v>0</v>
      </c>
      <c r="AT45" t="s">
        <v>86</v>
      </c>
      <c r="AU45" t="s">
        <v>86</v>
      </c>
      <c r="AV45" t="s">
        <v>86</v>
      </c>
      <c r="AW45" t="s">
        <v>86</v>
      </c>
      <c r="AX45" t="s">
        <v>86</v>
      </c>
      <c r="AY45" t="s">
        <v>86</v>
      </c>
      <c r="AZ45" t="s">
        <v>86</v>
      </c>
      <c r="BA45" t="s">
        <v>86</v>
      </c>
      <c r="BB45" t="s">
        <v>86</v>
      </c>
      <c r="BC45" t="s">
        <v>86</v>
      </c>
      <c r="BD45" t="s">
        <v>86</v>
      </c>
      <c r="BE45" t="s">
        <v>86</v>
      </c>
    </row>
    <row r="46" spans="1:57" x14ac:dyDescent="0.45">
      <c r="A46" t="s">
        <v>209</v>
      </c>
      <c r="B46" t="s">
        <v>77</v>
      </c>
      <c r="C46" t="s">
        <v>210</v>
      </c>
      <c r="D46" t="s">
        <v>79</v>
      </c>
      <c r="E46" s="2" t="str">
        <f>HYPERLINK("capsilon://?command=openfolder&amp;siteaddress=envoy.emaiq-na2.net&amp;folderid=FX0469632A-7E9C-4CCD-0468-D464423F50B8","FX2201372")</f>
        <v>FX2201372</v>
      </c>
      <c r="F46" t="s">
        <v>80</v>
      </c>
      <c r="G46" t="s">
        <v>80</v>
      </c>
      <c r="H46" t="s">
        <v>81</v>
      </c>
      <c r="I46" t="s">
        <v>211</v>
      </c>
      <c r="J46">
        <v>56</v>
      </c>
      <c r="K46" t="s">
        <v>83</v>
      </c>
      <c r="L46" t="s">
        <v>84</v>
      </c>
      <c r="M46" t="s">
        <v>85</v>
      </c>
      <c r="N46">
        <v>2</v>
      </c>
      <c r="O46" s="1">
        <v>44630.625694444447</v>
      </c>
      <c r="P46" s="1">
        <v>44631.177465277775</v>
      </c>
      <c r="Q46">
        <v>46766</v>
      </c>
      <c r="R46">
        <v>907</v>
      </c>
      <c r="S46" t="b">
        <v>0</v>
      </c>
      <c r="T46" t="s">
        <v>86</v>
      </c>
      <c r="U46" t="b">
        <v>0</v>
      </c>
      <c r="V46" t="s">
        <v>87</v>
      </c>
      <c r="W46" s="1">
        <v>44630.720289351855</v>
      </c>
      <c r="X46">
        <v>269</v>
      </c>
      <c r="Y46">
        <v>0</v>
      </c>
      <c r="Z46">
        <v>0</v>
      </c>
      <c r="AA46">
        <v>0</v>
      </c>
      <c r="AB46">
        <v>42</v>
      </c>
      <c r="AC46">
        <v>0</v>
      </c>
      <c r="AD46">
        <v>56</v>
      </c>
      <c r="AE46">
        <v>0</v>
      </c>
      <c r="AF46">
        <v>0</v>
      </c>
      <c r="AG46">
        <v>0</v>
      </c>
      <c r="AH46" t="s">
        <v>199</v>
      </c>
      <c r="AI46" s="1">
        <v>44631.177465277775</v>
      </c>
      <c r="AJ46">
        <v>448</v>
      </c>
      <c r="AK46">
        <v>0</v>
      </c>
      <c r="AL46">
        <v>0</v>
      </c>
      <c r="AM46">
        <v>0</v>
      </c>
      <c r="AN46">
        <v>42</v>
      </c>
      <c r="AO46">
        <v>1</v>
      </c>
      <c r="AP46">
        <v>56</v>
      </c>
      <c r="AQ46">
        <v>0</v>
      </c>
      <c r="AR46">
        <v>0</v>
      </c>
      <c r="AS46">
        <v>0</v>
      </c>
      <c r="AT46" t="s">
        <v>86</v>
      </c>
      <c r="AU46" t="s">
        <v>86</v>
      </c>
      <c r="AV46" t="s">
        <v>86</v>
      </c>
      <c r="AW46" t="s">
        <v>86</v>
      </c>
      <c r="AX46" t="s">
        <v>86</v>
      </c>
      <c r="AY46" t="s">
        <v>86</v>
      </c>
      <c r="AZ46" t="s">
        <v>86</v>
      </c>
      <c r="BA46" t="s">
        <v>86</v>
      </c>
      <c r="BB46" t="s">
        <v>86</v>
      </c>
      <c r="BC46" t="s">
        <v>86</v>
      </c>
      <c r="BD46" t="s">
        <v>86</v>
      </c>
      <c r="BE46" t="s">
        <v>86</v>
      </c>
    </row>
    <row r="47" spans="1:57" x14ac:dyDescent="0.45">
      <c r="A47" t="s">
        <v>212</v>
      </c>
      <c r="B47" t="s">
        <v>77</v>
      </c>
      <c r="C47" t="s">
        <v>213</v>
      </c>
      <c r="D47" t="s">
        <v>79</v>
      </c>
      <c r="E47" s="2" t="str">
        <f>HYPERLINK("capsilon://?command=openfolder&amp;siteaddress=envoy.emaiq-na2.net&amp;folderid=FX044FDE08-B0DA-32F7-AAB3-43DB32992910","FX2203229")</f>
        <v>FX2203229</v>
      </c>
      <c r="F47" t="s">
        <v>80</v>
      </c>
      <c r="G47" t="s">
        <v>80</v>
      </c>
      <c r="H47" t="s">
        <v>81</v>
      </c>
      <c r="I47" t="s">
        <v>214</v>
      </c>
      <c r="J47">
        <v>158</v>
      </c>
      <c r="K47" t="s">
        <v>83</v>
      </c>
      <c r="L47" t="s">
        <v>84</v>
      </c>
      <c r="M47" t="s">
        <v>79</v>
      </c>
      <c r="N47">
        <v>1</v>
      </c>
      <c r="O47" s="1">
        <v>44630.651261574072</v>
      </c>
      <c r="P47" s="1">
        <v>44630.775752314818</v>
      </c>
      <c r="Q47">
        <v>5960</v>
      </c>
      <c r="R47">
        <v>4796</v>
      </c>
      <c r="S47" t="b">
        <v>0</v>
      </c>
      <c r="T47" t="s">
        <v>87</v>
      </c>
      <c r="U47" t="b">
        <v>0</v>
      </c>
      <c r="V47" t="s">
        <v>87</v>
      </c>
      <c r="W47" s="1">
        <v>44630.775752314818</v>
      </c>
      <c r="X47">
        <v>4767</v>
      </c>
      <c r="Y47">
        <v>132</v>
      </c>
      <c r="Z47">
        <v>0</v>
      </c>
      <c r="AA47">
        <v>132</v>
      </c>
      <c r="AB47">
        <v>111</v>
      </c>
      <c r="AC47">
        <v>106</v>
      </c>
      <c r="AD47">
        <v>26</v>
      </c>
      <c r="AE47">
        <v>0</v>
      </c>
      <c r="AF47">
        <v>0</v>
      </c>
      <c r="AG47">
        <v>0</v>
      </c>
      <c r="AH47" t="s">
        <v>86</v>
      </c>
      <c r="AI47" t="s">
        <v>86</v>
      </c>
      <c r="AJ47" t="s">
        <v>86</v>
      </c>
      <c r="AK47" t="s">
        <v>86</v>
      </c>
      <c r="AL47" t="s">
        <v>86</v>
      </c>
      <c r="AM47" t="s">
        <v>86</v>
      </c>
      <c r="AN47" t="s">
        <v>86</v>
      </c>
      <c r="AO47" t="s">
        <v>86</v>
      </c>
      <c r="AP47" t="s">
        <v>86</v>
      </c>
      <c r="AQ47" t="s">
        <v>86</v>
      </c>
      <c r="AR47" t="s">
        <v>86</v>
      </c>
      <c r="AS47" t="s">
        <v>86</v>
      </c>
      <c r="AT47" t="s">
        <v>86</v>
      </c>
      <c r="AU47" t="s">
        <v>86</v>
      </c>
      <c r="AV47" t="s">
        <v>86</v>
      </c>
      <c r="AW47" t="s">
        <v>86</v>
      </c>
      <c r="AX47" t="s">
        <v>86</v>
      </c>
      <c r="AY47" t="s">
        <v>86</v>
      </c>
      <c r="AZ47" t="s">
        <v>86</v>
      </c>
      <c r="BA47" t="s">
        <v>86</v>
      </c>
      <c r="BB47" t="s">
        <v>86</v>
      </c>
      <c r="BC47" t="s">
        <v>86</v>
      </c>
      <c r="BD47" t="s">
        <v>86</v>
      </c>
      <c r="BE47" t="s">
        <v>86</v>
      </c>
    </row>
    <row r="48" spans="1:57" x14ac:dyDescent="0.45">
      <c r="A48" t="s">
        <v>215</v>
      </c>
      <c r="B48" t="s">
        <v>77</v>
      </c>
      <c r="C48" t="s">
        <v>178</v>
      </c>
      <c r="D48" t="s">
        <v>79</v>
      </c>
      <c r="E48" s="2" t="str">
        <f>HYPERLINK("capsilon://?command=openfolder&amp;siteaddress=envoy.emaiq-na2.net&amp;folderid=FX6BFD8398-695A-0B0F-E3FE-3ED8EA7AB8B2","FX220295")</f>
        <v>FX220295</v>
      </c>
      <c r="F48" t="s">
        <v>80</v>
      </c>
      <c r="G48" t="s">
        <v>80</v>
      </c>
      <c r="H48" t="s">
        <v>81</v>
      </c>
      <c r="I48" t="s">
        <v>179</v>
      </c>
      <c r="J48">
        <v>38</v>
      </c>
      <c r="K48" t="s">
        <v>83</v>
      </c>
      <c r="L48" t="s">
        <v>84</v>
      </c>
      <c r="M48" t="s">
        <v>85</v>
      </c>
      <c r="N48">
        <v>2</v>
      </c>
      <c r="O48" s="1">
        <v>44630.660081018519</v>
      </c>
      <c r="P48" s="1">
        <v>44630.761481481481</v>
      </c>
      <c r="Q48">
        <v>7965</v>
      </c>
      <c r="R48">
        <v>796</v>
      </c>
      <c r="S48" t="b">
        <v>0</v>
      </c>
      <c r="T48" t="s">
        <v>86</v>
      </c>
      <c r="U48" t="b">
        <v>1</v>
      </c>
      <c r="V48" t="s">
        <v>92</v>
      </c>
      <c r="W48" s="1">
        <v>44630.68476851852</v>
      </c>
      <c r="X48">
        <v>565</v>
      </c>
      <c r="Y48">
        <v>37</v>
      </c>
      <c r="Z48">
        <v>0</v>
      </c>
      <c r="AA48">
        <v>37</v>
      </c>
      <c r="AB48">
        <v>0</v>
      </c>
      <c r="AC48">
        <v>18</v>
      </c>
      <c r="AD48">
        <v>1</v>
      </c>
      <c r="AE48">
        <v>0</v>
      </c>
      <c r="AF48">
        <v>0</v>
      </c>
      <c r="AG48">
        <v>0</v>
      </c>
      <c r="AH48" t="s">
        <v>216</v>
      </c>
      <c r="AI48" s="1">
        <v>44630.761481481481</v>
      </c>
      <c r="AJ48">
        <v>225</v>
      </c>
      <c r="AK48">
        <v>2</v>
      </c>
      <c r="AL48">
        <v>0</v>
      </c>
      <c r="AM48">
        <v>2</v>
      </c>
      <c r="AN48">
        <v>0</v>
      </c>
      <c r="AO48">
        <v>2</v>
      </c>
      <c r="AP48">
        <v>-1</v>
      </c>
      <c r="AQ48">
        <v>0</v>
      </c>
      <c r="AR48">
        <v>0</v>
      </c>
      <c r="AS48">
        <v>0</v>
      </c>
      <c r="AT48" t="s">
        <v>86</v>
      </c>
      <c r="AU48" t="s">
        <v>86</v>
      </c>
      <c r="AV48" t="s">
        <v>86</v>
      </c>
      <c r="AW48" t="s">
        <v>86</v>
      </c>
      <c r="AX48" t="s">
        <v>86</v>
      </c>
      <c r="AY48" t="s">
        <v>86</v>
      </c>
      <c r="AZ48" t="s">
        <v>86</v>
      </c>
      <c r="BA48" t="s">
        <v>86</v>
      </c>
      <c r="BB48" t="s">
        <v>86</v>
      </c>
      <c r="BC48" t="s">
        <v>86</v>
      </c>
      <c r="BD48" t="s">
        <v>86</v>
      </c>
      <c r="BE48" t="s">
        <v>86</v>
      </c>
    </row>
    <row r="49" spans="1:57" hidden="1" x14ac:dyDescent="0.45">
      <c r="A49" t="s">
        <v>217</v>
      </c>
      <c r="B49" t="s">
        <v>77</v>
      </c>
      <c r="C49" t="s">
        <v>207</v>
      </c>
      <c r="D49" t="s">
        <v>79</v>
      </c>
      <c r="E49" s="2" t="str">
        <f>HYPERLINK("capsilon://?command=openfolder&amp;siteaddress=envoy.emaiq-na2.net&amp;folderid=FX5065B72A-4E9C-CF37-A8BB-F3456C730F10","FX2201448")</f>
        <v>FX2201448</v>
      </c>
      <c r="F49" t="s">
        <v>80</v>
      </c>
      <c r="G49" t="s">
        <v>80</v>
      </c>
      <c r="H49" t="s">
        <v>81</v>
      </c>
      <c r="I49" t="s">
        <v>218</v>
      </c>
      <c r="J49">
        <v>28</v>
      </c>
      <c r="K49" t="s">
        <v>83</v>
      </c>
      <c r="L49" t="s">
        <v>84</v>
      </c>
      <c r="M49" t="s">
        <v>85</v>
      </c>
      <c r="N49">
        <v>2</v>
      </c>
      <c r="O49" s="1">
        <v>44622.380173611113</v>
      </c>
      <c r="P49" s="1">
        <v>44622.467800925922</v>
      </c>
      <c r="Q49">
        <v>7480</v>
      </c>
      <c r="R49">
        <v>91</v>
      </c>
      <c r="S49" t="b">
        <v>0</v>
      </c>
      <c r="T49" t="s">
        <v>86</v>
      </c>
      <c r="U49" t="b">
        <v>0</v>
      </c>
      <c r="V49" t="s">
        <v>92</v>
      </c>
      <c r="W49" s="1">
        <v>44622.452800925923</v>
      </c>
      <c r="X49">
        <v>47</v>
      </c>
      <c r="Y49">
        <v>0</v>
      </c>
      <c r="Z49">
        <v>0</v>
      </c>
      <c r="AA49">
        <v>0</v>
      </c>
      <c r="AB49">
        <v>21</v>
      </c>
      <c r="AC49">
        <v>0</v>
      </c>
      <c r="AD49">
        <v>28</v>
      </c>
      <c r="AE49">
        <v>0</v>
      </c>
      <c r="AF49">
        <v>0</v>
      </c>
      <c r="AG49">
        <v>0</v>
      </c>
      <c r="AH49" t="s">
        <v>88</v>
      </c>
      <c r="AI49" s="1">
        <v>44622.467800925922</v>
      </c>
      <c r="AJ49">
        <v>44</v>
      </c>
      <c r="AK49">
        <v>0</v>
      </c>
      <c r="AL49">
        <v>0</v>
      </c>
      <c r="AM49">
        <v>0</v>
      </c>
      <c r="AN49">
        <v>21</v>
      </c>
      <c r="AO49">
        <v>0</v>
      </c>
      <c r="AP49">
        <v>28</v>
      </c>
      <c r="AQ49">
        <v>0</v>
      </c>
      <c r="AR49">
        <v>0</v>
      </c>
      <c r="AS49">
        <v>0</v>
      </c>
      <c r="AT49" t="s">
        <v>86</v>
      </c>
      <c r="AU49" t="s">
        <v>86</v>
      </c>
      <c r="AV49" t="s">
        <v>86</v>
      </c>
      <c r="AW49" t="s">
        <v>86</v>
      </c>
      <c r="AX49" t="s">
        <v>86</v>
      </c>
      <c r="AY49" t="s">
        <v>86</v>
      </c>
      <c r="AZ49" t="s">
        <v>86</v>
      </c>
      <c r="BA49" t="s">
        <v>86</v>
      </c>
      <c r="BB49" t="s">
        <v>86</v>
      </c>
      <c r="BC49" t="s">
        <v>86</v>
      </c>
      <c r="BD49" t="s">
        <v>86</v>
      </c>
      <c r="BE49" t="s">
        <v>86</v>
      </c>
    </row>
    <row r="50" spans="1:57" x14ac:dyDescent="0.45">
      <c r="A50" t="s">
        <v>219</v>
      </c>
      <c r="B50" t="s">
        <v>77</v>
      </c>
      <c r="C50" t="s">
        <v>194</v>
      </c>
      <c r="D50" t="s">
        <v>79</v>
      </c>
      <c r="E50" s="2" t="str">
        <f>HYPERLINK("capsilon://?command=openfolder&amp;siteaddress=envoy.emaiq-na2.net&amp;folderid=FX0E5FFC0C-D76F-D95D-2B0A-AFDCB3AF3867","FX2202270")</f>
        <v>FX2202270</v>
      </c>
      <c r="F50" t="s">
        <v>80</v>
      </c>
      <c r="G50" t="s">
        <v>80</v>
      </c>
      <c r="H50" t="s">
        <v>81</v>
      </c>
      <c r="I50" t="s">
        <v>195</v>
      </c>
      <c r="J50">
        <v>366</v>
      </c>
      <c r="K50" t="s">
        <v>83</v>
      </c>
      <c r="L50" t="s">
        <v>84</v>
      </c>
      <c r="M50" t="s">
        <v>85</v>
      </c>
      <c r="N50">
        <v>2</v>
      </c>
      <c r="O50" s="1">
        <v>44630.663275462961</v>
      </c>
      <c r="P50" s="1">
        <v>44630.777615740742</v>
      </c>
      <c r="Q50">
        <v>6547</v>
      </c>
      <c r="R50">
        <v>3332</v>
      </c>
      <c r="S50" t="b">
        <v>0</v>
      </c>
      <c r="T50" t="s">
        <v>86</v>
      </c>
      <c r="U50" t="b">
        <v>1</v>
      </c>
      <c r="V50" t="s">
        <v>87</v>
      </c>
      <c r="W50" s="1">
        <v>44630.686956018515</v>
      </c>
      <c r="X50">
        <v>1841</v>
      </c>
      <c r="Y50">
        <v>382</v>
      </c>
      <c r="Z50">
        <v>0</v>
      </c>
      <c r="AA50">
        <v>382</v>
      </c>
      <c r="AB50">
        <v>0</v>
      </c>
      <c r="AC50">
        <v>146</v>
      </c>
      <c r="AD50">
        <v>-16</v>
      </c>
      <c r="AE50">
        <v>0</v>
      </c>
      <c r="AF50">
        <v>0</v>
      </c>
      <c r="AG50">
        <v>0</v>
      </c>
      <c r="AH50" t="s">
        <v>119</v>
      </c>
      <c r="AI50" s="1">
        <v>44630.777615740742</v>
      </c>
      <c r="AJ50">
        <v>1491</v>
      </c>
      <c r="AK50">
        <v>2</v>
      </c>
      <c r="AL50">
        <v>0</v>
      </c>
      <c r="AM50">
        <v>2</v>
      </c>
      <c r="AN50">
        <v>0</v>
      </c>
      <c r="AO50">
        <v>2</v>
      </c>
      <c r="AP50">
        <v>-18</v>
      </c>
      <c r="AQ50">
        <v>0</v>
      </c>
      <c r="AR50">
        <v>0</v>
      </c>
      <c r="AS50">
        <v>0</v>
      </c>
      <c r="AT50" t="s">
        <v>86</v>
      </c>
      <c r="AU50" t="s">
        <v>86</v>
      </c>
      <c r="AV50" t="s">
        <v>86</v>
      </c>
      <c r="AW50" t="s">
        <v>86</v>
      </c>
      <c r="AX50" t="s">
        <v>86</v>
      </c>
      <c r="AY50" t="s">
        <v>86</v>
      </c>
      <c r="AZ50" t="s">
        <v>86</v>
      </c>
      <c r="BA50" t="s">
        <v>86</v>
      </c>
      <c r="BB50" t="s">
        <v>86</v>
      </c>
      <c r="BC50" t="s">
        <v>86</v>
      </c>
      <c r="BD50" t="s">
        <v>86</v>
      </c>
      <c r="BE50" t="s">
        <v>86</v>
      </c>
    </row>
    <row r="51" spans="1:57" x14ac:dyDescent="0.45">
      <c r="A51" t="s">
        <v>220</v>
      </c>
      <c r="B51" t="s">
        <v>77</v>
      </c>
      <c r="C51" t="s">
        <v>221</v>
      </c>
      <c r="D51" t="s">
        <v>79</v>
      </c>
      <c r="E51" s="2" t="str">
        <f>HYPERLINK("capsilon://?command=openfolder&amp;siteaddress=envoy.emaiq-na2.net&amp;folderid=FXD4229959-38D0-6DC4-5E69-C4B6EB4BDE51","FX2202801")</f>
        <v>FX2202801</v>
      </c>
      <c r="F51" t="s">
        <v>80</v>
      </c>
      <c r="G51" t="s">
        <v>80</v>
      </c>
      <c r="H51" t="s">
        <v>81</v>
      </c>
      <c r="I51" t="s">
        <v>222</v>
      </c>
      <c r="J51">
        <v>98</v>
      </c>
      <c r="K51" t="s">
        <v>83</v>
      </c>
      <c r="L51" t="s">
        <v>84</v>
      </c>
      <c r="M51" t="s">
        <v>85</v>
      </c>
      <c r="N51">
        <v>2</v>
      </c>
      <c r="O51" s="1">
        <v>44630.664907407408</v>
      </c>
      <c r="P51" s="1">
        <v>44631.182337962964</v>
      </c>
      <c r="Q51">
        <v>43733</v>
      </c>
      <c r="R51">
        <v>973</v>
      </c>
      <c r="S51" t="b">
        <v>0</v>
      </c>
      <c r="T51" t="s">
        <v>86</v>
      </c>
      <c r="U51" t="b">
        <v>0</v>
      </c>
      <c r="V51" t="s">
        <v>92</v>
      </c>
      <c r="W51" s="1">
        <v>44630.74417824074</v>
      </c>
      <c r="X51">
        <v>630</v>
      </c>
      <c r="Y51">
        <v>71</v>
      </c>
      <c r="Z51">
        <v>0</v>
      </c>
      <c r="AA51">
        <v>71</v>
      </c>
      <c r="AB51">
        <v>0</v>
      </c>
      <c r="AC51">
        <v>46</v>
      </c>
      <c r="AD51">
        <v>27</v>
      </c>
      <c r="AE51">
        <v>0</v>
      </c>
      <c r="AF51">
        <v>0</v>
      </c>
      <c r="AG51">
        <v>0</v>
      </c>
      <c r="AH51" t="s">
        <v>199</v>
      </c>
      <c r="AI51" s="1">
        <v>44631.182337962964</v>
      </c>
      <c r="AJ51">
        <v>289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27</v>
      </c>
      <c r="AQ51">
        <v>0</v>
      </c>
      <c r="AR51">
        <v>0</v>
      </c>
      <c r="AS51">
        <v>0</v>
      </c>
      <c r="AT51" t="s">
        <v>86</v>
      </c>
      <c r="AU51" t="s">
        <v>86</v>
      </c>
      <c r="AV51" t="s">
        <v>86</v>
      </c>
      <c r="AW51" t="s">
        <v>86</v>
      </c>
      <c r="AX51" t="s">
        <v>86</v>
      </c>
      <c r="AY51" t="s">
        <v>86</v>
      </c>
      <c r="AZ51" t="s">
        <v>86</v>
      </c>
      <c r="BA51" t="s">
        <v>86</v>
      </c>
      <c r="BB51" t="s">
        <v>86</v>
      </c>
      <c r="BC51" t="s">
        <v>86</v>
      </c>
      <c r="BD51" t="s">
        <v>86</v>
      </c>
      <c r="BE51" t="s">
        <v>86</v>
      </c>
    </row>
    <row r="52" spans="1:57" x14ac:dyDescent="0.45">
      <c r="A52" t="s">
        <v>223</v>
      </c>
      <c r="B52" t="s">
        <v>77</v>
      </c>
      <c r="C52" t="s">
        <v>204</v>
      </c>
      <c r="D52" t="s">
        <v>79</v>
      </c>
      <c r="E52" s="2" t="str">
        <f>HYPERLINK("capsilon://?command=openfolder&amp;siteaddress=envoy.emaiq-na2.net&amp;folderid=FXED0E98F1-0975-767E-063D-83E1B82CA69C","FX2203352")</f>
        <v>FX2203352</v>
      </c>
      <c r="F52" t="s">
        <v>80</v>
      </c>
      <c r="G52" t="s">
        <v>80</v>
      </c>
      <c r="H52" t="s">
        <v>81</v>
      </c>
      <c r="I52" t="s">
        <v>205</v>
      </c>
      <c r="J52">
        <v>349</v>
      </c>
      <c r="K52" t="s">
        <v>83</v>
      </c>
      <c r="L52" t="s">
        <v>84</v>
      </c>
      <c r="M52" t="s">
        <v>85</v>
      </c>
      <c r="N52">
        <v>2</v>
      </c>
      <c r="O52" s="1">
        <v>44630.667361111111</v>
      </c>
      <c r="P52" s="1">
        <v>44630.796643518515</v>
      </c>
      <c r="Q52">
        <v>6599</v>
      </c>
      <c r="R52">
        <v>4571</v>
      </c>
      <c r="S52" t="b">
        <v>0</v>
      </c>
      <c r="T52" t="s">
        <v>86</v>
      </c>
      <c r="U52" t="b">
        <v>1</v>
      </c>
      <c r="V52" t="s">
        <v>92</v>
      </c>
      <c r="W52" s="1">
        <v>44630.718472222223</v>
      </c>
      <c r="X52">
        <v>2863</v>
      </c>
      <c r="Y52">
        <v>339</v>
      </c>
      <c r="Z52">
        <v>0</v>
      </c>
      <c r="AA52">
        <v>339</v>
      </c>
      <c r="AB52">
        <v>0</v>
      </c>
      <c r="AC52">
        <v>159</v>
      </c>
      <c r="AD52">
        <v>10</v>
      </c>
      <c r="AE52">
        <v>0</v>
      </c>
      <c r="AF52">
        <v>0</v>
      </c>
      <c r="AG52">
        <v>0</v>
      </c>
      <c r="AH52" t="s">
        <v>119</v>
      </c>
      <c r="AI52" s="1">
        <v>44630.796643518515</v>
      </c>
      <c r="AJ52">
        <v>1644</v>
      </c>
      <c r="AK52">
        <v>9</v>
      </c>
      <c r="AL52">
        <v>0</v>
      </c>
      <c r="AM52">
        <v>9</v>
      </c>
      <c r="AN52">
        <v>0</v>
      </c>
      <c r="AO52">
        <v>9</v>
      </c>
      <c r="AP52">
        <v>1</v>
      </c>
      <c r="AQ52">
        <v>0</v>
      </c>
      <c r="AR52">
        <v>0</v>
      </c>
      <c r="AS52">
        <v>0</v>
      </c>
      <c r="AT52" t="s">
        <v>86</v>
      </c>
      <c r="AU52" t="s">
        <v>86</v>
      </c>
      <c r="AV52" t="s">
        <v>86</v>
      </c>
      <c r="AW52" t="s">
        <v>86</v>
      </c>
      <c r="AX52" t="s">
        <v>86</v>
      </c>
      <c r="AY52" t="s">
        <v>86</v>
      </c>
      <c r="AZ52" t="s">
        <v>86</v>
      </c>
      <c r="BA52" t="s">
        <v>86</v>
      </c>
      <c r="BB52" t="s">
        <v>86</v>
      </c>
      <c r="BC52" t="s">
        <v>86</v>
      </c>
      <c r="BD52" t="s">
        <v>86</v>
      </c>
      <c r="BE52" t="s">
        <v>86</v>
      </c>
    </row>
    <row r="53" spans="1:57" x14ac:dyDescent="0.45">
      <c r="A53" t="s">
        <v>224</v>
      </c>
      <c r="B53" t="s">
        <v>77</v>
      </c>
      <c r="C53" t="s">
        <v>225</v>
      </c>
      <c r="D53" t="s">
        <v>79</v>
      </c>
      <c r="E53" s="2" t="str">
        <f>HYPERLINK("capsilon://?command=openfolder&amp;siteaddress=envoy.emaiq-na2.net&amp;folderid=FX96815ED3-5124-5F37-CBC6-6E79B083083D","FX220327")</f>
        <v>FX220327</v>
      </c>
      <c r="F53" t="s">
        <v>80</v>
      </c>
      <c r="G53" t="s">
        <v>80</v>
      </c>
      <c r="H53" t="s">
        <v>81</v>
      </c>
      <c r="I53" t="s">
        <v>226</v>
      </c>
      <c r="J53">
        <v>258</v>
      </c>
      <c r="K53" t="s">
        <v>83</v>
      </c>
      <c r="L53" t="s">
        <v>84</v>
      </c>
      <c r="M53" t="s">
        <v>85</v>
      </c>
      <c r="N53">
        <v>1</v>
      </c>
      <c r="O53" s="1">
        <v>44630.672048611108</v>
      </c>
      <c r="P53" s="1">
        <v>44631.197800925926</v>
      </c>
      <c r="Q53">
        <v>43870</v>
      </c>
      <c r="R53">
        <v>1555</v>
      </c>
      <c r="S53" t="b">
        <v>0</v>
      </c>
      <c r="T53" t="s">
        <v>86</v>
      </c>
      <c r="U53" t="b">
        <v>0</v>
      </c>
      <c r="V53" t="s">
        <v>191</v>
      </c>
      <c r="W53" s="1">
        <v>44631.197800925926</v>
      </c>
      <c r="X53">
        <v>629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258</v>
      </c>
      <c r="AE53">
        <v>231</v>
      </c>
      <c r="AF53">
        <v>0</v>
      </c>
      <c r="AG53">
        <v>6</v>
      </c>
      <c r="AH53" t="s">
        <v>86</v>
      </c>
      <c r="AI53" t="s">
        <v>86</v>
      </c>
      <c r="AJ53" t="s">
        <v>86</v>
      </c>
      <c r="AK53" t="s">
        <v>86</v>
      </c>
      <c r="AL53" t="s">
        <v>86</v>
      </c>
      <c r="AM53" t="s">
        <v>86</v>
      </c>
      <c r="AN53" t="s">
        <v>86</v>
      </c>
      <c r="AO53" t="s">
        <v>86</v>
      </c>
      <c r="AP53" t="s">
        <v>86</v>
      </c>
      <c r="AQ53" t="s">
        <v>86</v>
      </c>
      <c r="AR53" t="s">
        <v>86</v>
      </c>
      <c r="AS53" t="s">
        <v>86</v>
      </c>
      <c r="AT53" t="s">
        <v>86</v>
      </c>
      <c r="AU53" t="s">
        <v>86</v>
      </c>
      <c r="AV53" t="s">
        <v>86</v>
      </c>
      <c r="AW53" t="s">
        <v>86</v>
      </c>
      <c r="AX53" t="s">
        <v>86</v>
      </c>
      <c r="AY53" t="s">
        <v>86</v>
      </c>
      <c r="AZ53" t="s">
        <v>86</v>
      </c>
      <c r="BA53" t="s">
        <v>86</v>
      </c>
      <c r="BB53" t="s">
        <v>86</v>
      </c>
      <c r="BC53" t="s">
        <v>86</v>
      </c>
      <c r="BD53" t="s">
        <v>86</v>
      </c>
      <c r="BE53" t="s">
        <v>86</v>
      </c>
    </row>
    <row r="54" spans="1:57" hidden="1" x14ac:dyDescent="0.45">
      <c r="A54" t="s">
        <v>227</v>
      </c>
      <c r="B54" t="s">
        <v>77</v>
      </c>
      <c r="C54" t="s">
        <v>228</v>
      </c>
      <c r="D54" t="s">
        <v>79</v>
      </c>
      <c r="E54" s="2" t="str">
        <f>HYPERLINK("capsilon://?command=openfolder&amp;siteaddress=envoy.emaiq-na2.net&amp;folderid=FX15441E38-A939-46A6-4F1C-0C4737C4704D","FX2202247")</f>
        <v>FX2202247</v>
      </c>
      <c r="F54" t="s">
        <v>80</v>
      </c>
      <c r="G54" t="s">
        <v>80</v>
      </c>
      <c r="H54" t="s">
        <v>81</v>
      </c>
      <c r="I54" t="s">
        <v>229</v>
      </c>
      <c r="J54">
        <v>66</v>
      </c>
      <c r="K54" t="s">
        <v>83</v>
      </c>
      <c r="L54" t="s">
        <v>84</v>
      </c>
      <c r="M54" t="s">
        <v>85</v>
      </c>
      <c r="N54">
        <v>1</v>
      </c>
      <c r="O54" s="1">
        <v>44622.383877314816</v>
      </c>
      <c r="P54" s="1">
        <v>44622.453981481478</v>
      </c>
      <c r="Q54">
        <v>5956</v>
      </c>
      <c r="R54">
        <v>101</v>
      </c>
      <c r="S54" t="b">
        <v>0</v>
      </c>
      <c r="T54" t="s">
        <v>86</v>
      </c>
      <c r="U54" t="b">
        <v>0</v>
      </c>
      <c r="V54" t="s">
        <v>92</v>
      </c>
      <c r="W54" s="1">
        <v>44622.453981481478</v>
      </c>
      <c r="X54">
        <v>101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66</v>
      </c>
      <c r="AE54">
        <v>52</v>
      </c>
      <c r="AF54">
        <v>0</v>
      </c>
      <c r="AG54">
        <v>1</v>
      </c>
      <c r="AH54" t="s">
        <v>86</v>
      </c>
      <c r="AI54" t="s">
        <v>86</v>
      </c>
      <c r="AJ54" t="s">
        <v>86</v>
      </c>
      <c r="AK54" t="s">
        <v>86</v>
      </c>
      <c r="AL54" t="s">
        <v>86</v>
      </c>
      <c r="AM54" t="s">
        <v>86</v>
      </c>
      <c r="AN54" t="s">
        <v>86</v>
      </c>
      <c r="AO54" t="s">
        <v>86</v>
      </c>
      <c r="AP54" t="s">
        <v>86</v>
      </c>
      <c r="AQ54" t="s">
        <v>86</v>
      </c>
      <c r="AR54" t="s">
        <v>86</v>
      </c>
      <c r="AS54" t="s">
        <v>86</v>
      </c>
      <c r="AT54" t="s">
        <v>86</v>
      </c>
      <c r="AU54" t="s">
        <v>86</v>
      </c>
      <c r="AV54" t="s">
        <v>86</v>
      </c>
      <c r="AW54" t="s">
        <v>86</v>
      </c>
      <c r="AX54" t="s">
        <v>86</v>
      </c>
      <c r="AY54" t="s">
        <v>86</v>
      </c>
      <c r="AZ54" t="s">
        <v>86</v>
      </c>
      <c r="BA54" t="s">
        <v>86</v>
      </c>
      <c r="BB54" t="s">
        <v>86</v>
      </c>
      <c r="BC54" t="s">
        <v>86</v>
      </c>
      <c r="BD54" t="s">
        <v>86</v>
      </c>
      <c r="BE54" t="s">
        <v>86</v>
      </c>
    </row>
    <row r="55" spans="1:57" x14ac:dyDescent="0.45">
      <c r="A55" t="s">
        <v>230</v>
      </c>
      <c r="B55" t="s">
        <v>77</v>
      </c>
      <c r="C55" t="s">
        <v>231</v>
      </c>
      <c r="D55" t="s">
        <v>79</v>
      </c>
      <c r="E55" s="2" t="str">
        <f>HYPERLINK("capsilon://?command=openfolder&amp;siteaddress=envoy.emaiq-na2.net&amp;folderid=FX806F3C71-FFE2-6EB3-ADBD-7EEDBC537259","FX2203278")</f>
        <v>FX2203278</v>
      </c>
      <c r="F55" t="s">
        <v>80</v>
      </c>
      <c r="G55" t="s">
        <v>80</v>
      </c>
      <c r="H55" t="s">
        <v>81</v>
      </c>
      <c r="I55" t="s">
        <v>232</v>
      </c>
      <c r="J55">
        <v>543</v>
      </c>
      <c r="K55" t="s">
        <v>83</v>
      </c>
      <c r="L55" t="s">
        <v>84</v>
      </c>
      <c r="M55" t="s">
        <v>85</v>
      </c>
      <c r="N55">
        <v>1</v>
      </c>
      <c r="O55" s="1">
        <v>44630.677951388891</v>
      </c>
      <c r="P55" s="1">
        <v>44630.763287037036</v>
      </c>
      <c r="Q55">
        <v>5983</v>
      </c>
      <c r="R55">
        <v>1390</v>
      </c>
      <c r="S55" t="b">
        <v>0</v>
      </c>
      <c r="T55" t="s">
        <v>86</v>
      </c>
      <c r="U55" t="b">
        <v>0</v>
      </c>
      <c r="V55" t="s">
        <v>92</v>
      </c>
      <c r="W55" s="1">
        <v>44630.763287037036</v>
      </c>
      <c r="X55">
        <v>1390</v>
      </c>
      <c r="Y55">
        <v>250</v>
      </c>
      <c r="Z55">
        <v>0</v>
      </c>
      <c r="AA55">
        <v>250</v>
      </c>
      <c r="AB55">
        <v>0</v>
      </c>
      <c r="AC55">
        <v>106</v>
      </c>
      <c r="AD55">
        <v>293</v>
      </c>
      <c r="AE55">
        <v>208</v>
      </c>
      <c r="AF55">
        <v>0</v>
      </c>
      <c r="AG55">
        <v>4</v>
      </c>
      <c r="AH55" t="s">
        <v>86</v>
      </c>
      <c r="AI55" t="s">
        <v>86</v>
      </c>
      <c r="AJ55" t="s">
        <v>86</v>
      </c>
      <c r="AK55" t="s">
        <v>86</v>
      </c>
      <c r="AL55" t="s">
        <v>86</v>
      </c>
      <c r="AM55" t="s">
        <v>86</v>
      </c>
      <c r="AN55" t="s">
        <v>86</v>
      </c>
      <c r="AO55" t="s">
        <v>86</v>
      </c>
      <c r="AP55" t="s">
        <v>86</v>
      </c>
      <c r="AQ55" t="s">
        <v>86</v>
      </c>
      <c r="AR55" t="s">
        <v>86</v>
      </c>
      <c r="AS55" t="s">
        <v>86</v>
      </c>
      <c r="AT55" t="s">
        <v>86</v>
      </c>
      <c r="AU55" t="s">
        <v>86</v>
      </c>
      <c r="AV55" t="s">
        <v>86</v>
      </c>
      <c r="AW55" t="s">
        <v>86</v>
      </c>
      <c r="AX55" t="s">
        <v>86</v>
      </c>
      <c r="AY55" t="s">
        <v>86</v>
      </c>
      <c r="AZ55" t="s">
        <v>86</v>
      </c>
      <c r="BA55" t="s">
        <v>86</v>
      </c>
      <c r="BB55" t="s">
        <v>86</v>
      </c>
      <c r="BC55" t="s">
        <v>86</v>
      </c>
      <c r="BD55" t="s">
        <v>86</v>
      </c>
      <c r="BE55" t="s">
        <v>86</v>
      </c>
    </row>
    <row r="56" spans="1:57" x14ac:dyDescent="0.45">
      <c r="A56" t="s">
        <v>233</v>
      </c>
      <c r="B56" t="s">
        <v>77</v>
      </c>
      <c r="C56" t="s">
        <v>234</v>
      </c>
      <c r="D56" t="s">
        <v>79</v>
      </c>
      <c r="E56" s="2" t="str">
        <f>HYPERLINK("capsilon://?command=openfolder&amp;siteaddress=envoy.emaiq-na2.net&amp;folderid=FX4719770D-9B12-7D88-345E-4D89393E9F1F","FX2202781")</f>
        <v>FX2202781</v>
      </c>
      <c r="F56" t="s">
        <v>80</v>
      </c>
      <c r="G56" t="s">
        <v>80</v>
      </c>
      <c r="H56" t="s">
        <v>81</v>
      </c>
      <c r="I56" t="s">
        <v>235</v>
      </c>
      <c r="J56">
        <v>441</v>
      </c>
      <c r="K56" t="s">
        <v>83</v>
      </c>
      <c r="L56" t="s">
        <v>84</v>
      </c>
      <c r="M56" t="s">
        <v>85</v>
      </c>
      <c r="N56">
        <v>1</v>
      </c>
      <c r="O56" s="1">
        <v>44630.681192129632</v>
      </c>
      <c r="P56" s="1">
        <v>44631.204641203702</v>
      </c>
      <c r="Q56">
        <v>43855</v>
      </c>
      <c r="R56">
        <v>1371</v>
      </c>
      <c r="S56" t="b">
        <v>0</v>
      </c>
      <c r="T56" t="s">
        <v>86</v>
      </c>
      <c r="U56" t="b">
        <v>0</v>
      </c>
      <c r="V56" t="s">
        <v>191</v>
      </c>
      <c r="W56" s="1">
        <v>44631.204641203702</v>
      </c>
      <c r="X56">
        <v>564</v>
      </c>
      <c r="Y56">
        <v>15</v>
      </c>
      <c r="Z56">
        <v>0</v>
      </c>
      <c r="AA56">
        <v>15</v>
      </c>
      <c r="AB56">
        <v>0</v>
      </c>
      <c r="AC56">
        <v>0</v>
      </c>
      <c r="AD56">
        <v>426</v>
      </c>
      <c r="AE56">
        <v>338</v>
      </c>
      <c r="AF56">
        <v>0</v>
      </c>
      <c r="AG56">
        <v>15</v>
      </c>
      <c r="AH56" t="s">
        <v>86</v>
      </c>
      <c r="AI56" t="s">
        <v>86</v>
      </c>
      <c r="AJ56" t="s">
        <v>86</v>
      </c>
      <c r="AK56" t="s">
        <v>86</v>
      </c>
      <c r="AL56" t="s">
        <v>86</v>
      </c>
      <c r="AM56" t="s">
        <v>86</v>
      </c>
      <c r="AN56" t="s">
        <v>86</v>
      </c>
      <c r="AO56" t="s">
        <v>86</v>
      </c>
      <c r="AP56" t="s">
        <v>86</v>
      </c>
      <c r="AQ56" t="s">
        <v>86</v>
      </c>
      <c r="AR56" t="s">
        <v>86</v>
      </c>
      <c r="AS56" t="s">
        <v>86</v>
      </c>
      <c r="AT56" t="s">
        <v>86</v>
      </c>
      <c r="AU56" t="s">
        <v>86</v>
      </c>
      <c r="AV56" t="s">
        <v>86</v>
      </c>
      <c r="AW56" t="s">
        <v>86</v>
      </c>
      <c r="AX56" t="s">
        <v>86</v>
      </c>
      <c r="AY56" t="s">
        <v>86</v>
      </c>
      <c r="AZ56" t="s">
        <v>86</v>
      </c>
      <c r="BA56" t="s">
        <v>86</v>
      </c>
      <c r="BB56" t="s">
        <v>86</v>
      </c>
      <c r="BC56" t="s">
        <v>86</v>
      </c>
      <c r="BD56" t="s">
        <v>86</v>
      </c>
      <c r="BE56" t="s">
        <v>86</v>
      </c>
    </row>
    <row r="57" spans="1:57" x14ac:dyDescent="0.45">
      <c r="A57" t="s">
        <v>236</v>
      </c>
      <c r="B57" t="s">
        <v>77</v>
      </c>
      <c r="C57" t="s">
        <v>237</v>
      </c>
      <c r="D57" t="s">
        <v>79</v>
      </c>
      <c r="E57" s="2" t="str">
        <f>HYPERLINK("capsilon://?command=openfolder&amp;siteaddress=envoy.emaiq-na2.net&amp;folderid=FXD1F2DDDD-6C69-7149-E5EE-BA0877109ACD","FX2203339")</f>
        <v>FX2203339</v>
      </c>
      <c r="F57" t="s">
        <v>80</v>
      </c>
      <c r="G57" t="s">
        <v>80</v>
      </c>
      <c r="H57" t="s">
        <v>81</v>
      </c>
      <c r="I57" t="s">
        <v>238</v>
      </c>
      <c r="J57">
        <v>373</v>
      </c>
      <c r="K57" t="s">
        <v>83</v>
      </c>
      <c r="L57" t="s">
        <v>84</v>
      </c>
      <c r="M57" t="s">
        <v>85</v>
      </c>
      <c r="N57">
        <v>1</v>
      </c>
      <c r="O57" s="1">
        <v>44630.71465277778</v>
      </c>
      <c r="P57" s="1">
        <v>44631.210462962961</v>
      </c>
      <c r="Q57">
        <v>41694</v>
      </c>
      <c r="R57">
        <v>1144</v>
      </c>
      <c r="S57" t="b">
        <v>0</v>
      </c>
      <c r="T57" t="s">
        <v>86</v>
      </c>
      <c r="U57" t="b">
        <v>0</v>
      </c>
      <c r="V57" t="s">
        <v>191</v>
      </c>
      <c r="W57" s="1">
        <v>44631.210462962961</v>
      </c>
      <c r="X57">
        <v>502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373</v>
      </c>
      <c r="AE57">
        <v>304</v>
      </c>
      <c r="AF57">
        <v>0</v>
      </c>
      <c r="AG57">
        <v>9</v>
      </c>
      <c r="AH57" t="s">
        <v>86</v>
      </c>
      <c r="AI57" t="s">
        <v>86</v>
      </c>
      <c r="AJ57" t="s">
        <v>86</v>
      </c>
      <c r="AK57" t="s">
        <v>86</v>
      </c>
      <c r="AL57" t="s">
        <v>86</v>
      </c>
      <c r="AM57" t="s">
        <v>86</v>
      </c>
      <c r="AN57" t="s">
        <v>86</v>
      </c>
      <c r="AO57" t="s">
        <v>86</v>
      </c>
      <c r="AP57" t="s">
        <v>86</v>
      </c>
      <c r="AQ57" t="s">
        <v>86</v>
      </c>
      <c r="AR57" t="s">
        <v>86</v>
      </c>
      <c r="AS57" t="s">
        <v>86</v>
      </c>
      <c r="AT57" t="s">
        <v>86</v>
      </c>
      <c r="AU57" t="s">
        <v>86</v>
      </c>
      <c r="AV57" t="s">
        <v>86</v>
      </c>
      <c r="AW57" t="s">
        <v>86</v>
      </c>
      <c r="AX57" t="s">
        <v>86</v>
      </c>
      <c r="AY57" t="s">
        <v>86</v>
      </c>
      <c r="AZ57" t="s">
        <v>86</v>
      </c>
      <c r="BA57" t="s">
        <v>86</v>
      </c>
      <c r="BB57" t="s">
        <v>86</v>
      </c>
      <c r="BC57" t="s">
        <v>86</v>
      </c>
      <c r="BD57" t="s">
        <v>86</v>
      </c>
      <c r="BE57" t="s">
        <v>86</v>
      </c>
    </row>
    <row r="58" spans="1:57" x14ac:dyDescent="0.45">
      <c r="A58" t="s">
        <v>239</v>
      </c>
      <c r="B58" t="s">
        <v>77</v>
      </c>
      <c r="C58" t="s">
        <v>240</v>
      </c>
      <c r="D58" t="s">
        <v>79</v>
      </c>
      <c r="E58" s="2" t="str">
        <f>HYPERLINK("capsilon://?command=openfolder&amp;siteaddress=envoy.emaiq-na2.net&amp;folderid=FX6D3D9E1A-E79F-E433-7FDB-160F7FACDE93","FX2202281")</f>
        <v>FX2202281</v>
      </c>
      <c r="F58" t="s">
        <v>80</v>
      </c>
      <c r="G58" t="s">
        <v>80</v>
      </c>
      <c r="H58" t="s">
        <v>81</v>
      </c>
      <c r="I58" t="s">
        <v>241</v>
      </c>
      <c r="J58">
        <v>374</v>
      </c>
      <c r="K58" t="s">
        <v>83</v>
      </c>
      <c r="L58" t="s">
        <v>84</v>
      </c>
      <c r="M58" t="s">
        <v>85</v>
      </c>
      <c r="N58">
        <v>2</v>
      </c>
      <c r="O58" s="1">
        <v>44630.732638888891</v>
      </c>
      <c r="P58" s="1">
        <v>44631.209849537037</v>
      </c>
      <c r="Q58">
        <v>33313</v>
      </c>
      <c r="R58">
        <v>7918</v>
      </c>
      <c r="S58" t="b">
        <v>0</v>
      </c>
      <c r="T58" t="s">
        <v>86</v>
      </c>
      <c r="U58" t="b">
        <v>0</v>
      </c>
      <c r="V58" t="s">
        <v>92</v>
      </c>
      <c r="W58" s="1">
        <v>44630.887546296297</v>
      </c>
      <c r="X58">
        <v>5079</v>
      </c>
      <c r="Y58">
        <v>384</v>
      </c>
      <c r="Z58">
        <v>0</v>
      </c>
      <c r="AA58">
        <v>384</v>
      </c>
      <c r="AB58">
        <v>3</v>
      </c>
      <c r="AC58">
        <v>238</v>
      </c>
      <c r="AD58">
        <v>-10</v>
      </c>
      <c r="AE58">
        <v>0</v>
      </c>
      <c r="AF58">
        <v>0</v>
      </c>
      <c r="AG58">
        <v>0</v>
      </c>
      <c r="AH58" t="s">
        <v>199</v>
      </c>
      <c r="AI58" s="1">
        <v>44631.209849537037</v>
      </c>
      <c r="AJ58">
        <v>1303</v>
      </c>
      <c r="AK58">
        <v>7</v>
      </c>
      <c r="AL58">
        <v>0</v>
      </c>
      <c r="AM58">
        <v>7</v>
      </c>
      <c r="AN58">
        <v>0</v>
      </c>
      <c r="AO58">
        <v>7</v>
      </c>
      <c r="AP58">
        <v>-17</v>
      </c>
      <c r="AQ58">
        <v>0</v>
      </c>
      <c r="AR58">
        <v>0</v>
      </c>
      <c r="AS58">
        <v>0</v>
      </c>
      <c r="AT58" t="s">
        <v>86</v>
      </c>
      <c r="AU58" t="s">
        <v>86</v>
      </c>
      <c r="AV58" t="s">
        <v>86</v>
      </c>
      <c r="AW58" t="s">
        <v>86</v>
      </c>
      <c r="AX58" t="s">
        <v>86</v>
      </c>
      <c r="AY58" t="s">
        <v>86</v>
      </c>
      <c r="AZ58" t="s">
        <v>86</v>
      </c>
      <c r="BA58" t="s">
        <v>86</v>
      </c>
      <c r="BB58" t="s">
        <v>86</v>
      </c>
      <c r="BC58" t="s">
        <v>86</v>
      </c>
      <c r="BD58" t="s">
        <v>86</v>
      </c>
      <c r="BE58" t="s">
        <v>86</v>
      </c>
    </row>
    <row r="59" spans="1:57" x14ac:dyDescent="0.45">
      <c r="A59" t="s">
        <v>242</v>
      </c>
      <c r="B59" t="s">
        <v>77</v>
      </c>
      <c r="C59" t="s">
        <v>243</v>
      </c>
      <c r="D59" t="s">
        <v>79</v>
      </c>
      <c r="E59" s="2" t="str">
        <f>HYPERLINK("capsilon://?command=openfolder&amp;siteaddress=envoy.emaiq-na2.net&amp;folderid=FXD9DD23B5-8D19-CCCE-77D5-CE0944EA91D6","FX2203310")</f>
        <v>FX2203310</v>
      </c>
      <c r="F59" t="s">
        <v>80</v>
      </c>
      <c r="G59" t="s">
        <v>80</v>
      </c>
      <c r="H59" t="s">
        <v>81</v>
      </c>
      <c r="I59" t="s">
        <v>244</v>
      </c>
      <c r="J59">
        <v>159</v>
      </c>
      <c r="K59" t="s">
        <v>83</v>
      </c>
      <c r="L59" t="s">
        <v>84</v>
      </c>
      <c r="M59" t="s">
        <v>85</v>
      </c>
      <c r="N59">
        <v>2</v>
      </c>
      <c r="O59" s="1">
        <v>44630.751250000001</v>
      </c>
      <c r="P59" s="1">
        <v>44631.204618055555</v>
      </c>
      <c r="Q59">
        <v>36442</v>
      </c>
      <c r="R59">
        <v>2729</v>
      </c>
      <c r="S59" t="b">
        <v>0</v>
      </c>
      <c r="T59" t="s">
        <v>86</v>
      </c>
      <c r="U59" t="b">
        <v>0</v>
      </c>
      <c r="V59" t="s">
        <v>92</v>
      </c>
      <c r="W59" s="1">
        <v>44631.02684027778</v>
      </c>
      <c r="X59">
        <v>1628</v>
      </c>
      <c r="Y59">
        <v>133</v>
      </c>
      <c r="Z59">
        <v>0</v>
      </c>
      <c r="AA59">
        <v>133</v>
      </c>
      <c r="AB59">
        <v>0</v>
      </c>
      <c r="AC59">
        <v>35</v>
      </c>
      <c r="AD59">
        <v>26</v>
      </c>
      <c r="AE59">
        <v>0</v>
      </c>
      <c r="AF59">
        <v>0</v>
      </c>
      <c r="AG59">
        <v>0</v>
      </c>
      <c r="AH59" t="s">
        <v>104</v>
      </c>
      <c r="AI59" s="1">
        <v>44631.204618055555</v>
      </c>
      <c r="AJ59">
        <v>995</v>
      </c>
      <c r="AK59">
        <v>1</v>
      </c>
      <c r="AL59">
        <v>0</v>
      </c>
      <c r="AM59">
        <v>1</v>
      </c>
      <c r="AN59">
        <v>0</v>
      </c>
      <c r="AO59">
        <v>2</v>
      </c>
      <c r="AP59">
        <v>25</v>
      </c>
      <c r="AQ59">
        <v>0</v>
      </c>
      <c r="AR59">
        <v>0</v>
      </c>
      <c r="AS59">
        <v>0</v>
      </c>
      <c r="AT59" t="s">
        <v>86</v>
      </c>
      <c r="AU59" t="s">
        <v>86</v>
      </c>
      <c r="AV59" t="s">
        <v>86</v>
      </c>
      <c r="AW59" t="s">
        <v>86</v>
      </c>
      <c r="AX59" t="s">
        <v>86</v>
      </c>
      <c r="AY59" t="s">
        <v>86</v>
      </c>
      <c r="AZ59" t="s">
        <v>86</v>
      </c>
      <c r="BA59" t="s">
        <v>86</v>
      </c>
      <c r="BB59" t="s">
        <v>86</v>
      </c>
      <c r="BC59" t="s">
        <v>86</v>
      </c>
      <c r="BD59" t="s">
        <v>86</v>
      </c>
      <c r="BE59" t="s">
        <v>86</v>
      </c>
    </row>
    <row r="60" spans="1:57" x14ac:dyDescent="0.45">
      <c r="A60" t="s">
        <v>245</v>
      </c>
      <c r="B60" t="s">
        <v>77</v>
      </c>
      <c r="C60" t="s">
        <v>231</v>
      </c>
      <c r="D60" t="s">
        <v>79</v>
      </c>
      <c r="E60" s="2" t="str">
        <f>HYPERLINK("capsilon://?command=openfolder&amp;siteaddress=envoy.emaiq-na2.net&amp;folderid=FX806F3C71-FFE2-6EB3-ADBD-7EEDBC537259","FX2203278")</f>
        <v>FX2203278</v>
      </c>
      <c r="F60" t="s">
        <v>80</v>
      </c>
      <c r="G60" t="s">
        <v>80</v>
      </c>
      <c r="H60" t="s">
        <v>81</v>
      </c>
      <c r="I60" t="s">
        <v>232</v>
      </c>
      <c r="J60">
        <v>152</v>
      </c>
      <c r="K60" t="s">
        <v>83</v>
      </c>
      <c r="L60" t="s">
        <v>84</v>
      </c>
      <c r="M60" t="s">
        <v>85</v>
      </c>
      <c r="N60">
        <v>2</v>
      </c>
      <c r="O60" s="1">
        <v>44630.763703703706</v>
      </c>
      <c r="P60" s="1">
        <v>44630.812384259261</v>
      </c>
      <c r="Q60">
        <v>2067</v>
      </c>
      <c r="R60">
        <v>2139</v>
      </c>
      <c r="S60" t="b">
        <v>0</v>
      </c>
      <c r="T60" t="s">
        <v>86</v>
      </c>
      <c r="U60" t="b">
        <v>1</v>
      </c>
      <c r="V60" t="s">
        <v>92</v>
      </c>
      <c r="W60" s="1">
        <v>44630.773310185185</v>
      </c>
      <c r="X60">
        <v>741</v>
      </c>
      <c r="Y60">
        <v>148</v>
      </c>
      <c r="Z60">
        <v>0</v>
      </c>
      <c r="AA60">
        <v>148</v>
      </c>
      <c r="AB60">
        <v>0</v>
      </c>
      <c r="AC60">
        <v>69</v>
      </c>
      <c r="AD60">
        <v>4</v>
      </c>
      <c r="AE60">
        <v>0</v>
      </c>
      <c r="AF60">
        <v>0</v>
      </c>
      <c r="AG60">
        <v>0</v>
      </c>
      <c r="AH60" t="s">
        <v>119</v>
      </c>
      <c r="AI60" s="1">
        <v>44630.812384259261</v>
      </c>
      <c r="AJ60">
        <v>1125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3</v>
      </c>
      <c r="AQ60">
        <v>0</v>
      </c>
      <c r="AR60">
        <v>0</v>
      </c>
      <c r="AS60">
        <v>0</v>
      </c>
      <c r="AT60" t="s">
        <v>86</v>
      </c>
      <c r="AU60" t="s">
        <v>86</v>
      </c>
      <c r="AV60" t="s">
        <v>86</v>
      </c>
      <c r="AW60" t="s">
        <v>86</v>
      </c>
      <c r="AX60" t="s">
        <v>86</v>
      </c>
      <c r="AY60" t="s">
        <v>86</v>
      </c>
      <c r="AZ60" t="s">
        <v>86</v>
      </c>
      <c r="BA60" t="s">
        <v>86</v>
      </c>
      <c r="BB60" t="s">
        <v>86</v>
      </c>
      <c r="BC60" t="s">
        <v>86</v>
      </c>
      <c r="BD60" t="s">
        <v>86</v>
      </c>
      <c r="BE60" t="s">
        <v>86</v>
      </c>
    </row>
    <row r="61" spans="1:57" x14ac:dyDescent="0.45">
      <c r="A61" t="s">
        <v>246</v>
      </c>
      <c r="B61" t="s">
        <v>77</v>
      </c>
      <c r="C61" t="s">
        <v>194</v>
      </c>
      <c r="D61" t="s">
        <v>79</v>
      </c>
      <c r="E61" s="2" t="str">
        <f>HYPERLINK("capsilon://?command=openfolder&amp;siteaddress=envoy.emaiq-na2.net&amp;folderid=FX0E5FFC0C-D76F-D95D-2B0A-AFDCB3AF3867","FX2202270")</f>
        <v>FX2202270</v>
      </c>
      <c r="F61" t="s">
        <v>80</v>
      </c>
      <c r="G61" t="s">
        <v>80</v>
      </c>
      <c r="H61" t="s">
        <v>81</v>
      </c>
      <c r="I61" t="s">
        <v>247</v>
      </c>
      <c r="J61">
        <v>66</v>
      </c>
      <c r="K61" t="s">
        <v>83</v>
      </c>
      <c r="L61" t="s">
        <v>84</v>
      </c>
      <c r="M61" t="s">
        <v>85</v>
      </c>
      <c r="N61">
        <v>2</v>
      </c>
      <c r="O61" s="1">
        <v>44630.764004629629</v>
      </c>
      <c r="P61" s="1">
        <v>44631.207175925927</v>
      </c>
      <c r="Q61">
        <v>37518</v>
      </c>
      <c r="R61">
        <v>772</v>
      </c>
      <c r="S61" t="b">
        <v>0</v>
      </c>
      <c r="T61" t="s">
        <v>86</v>
      </c>
      <c r="U61" t="b">
        <v>0</v>
      </c>
      <c r="V61" t="s">
        <v>96</v>
      </c>
      <c r="W61" s="1">
        <v>44631.042916666665</v>
      </c>
      <c r="X61">
        <v>528</v>
      </c>
      <c r="Y61">
        <v>52</v>
      </c>
      <c r="Z61">
        <v>0</v>
      </c>
      <c r="AA61">
        <v>52</v>
      </c>
      <c r="AB61">
        <v>0</v>
      </c>
      <c r="AC61">
        <v>18</v>
      </c>
      <c r="AD61">
        <v>14</v>
      </c>
      <c r="AE61">
        <v>0</v>
      </c>
      <c r="AF61">
        <v>0</v>
      </c>
      <c r="AG61">
        <v>0</v>
      </c>
      <c r="AH61" t="s">
        <v>104</v>
      </c>
      <c r="AI61" s="1">
        <v>44631.207175925927</v>
      </c>
      <c r="AJ61">
        <v>220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14</v>
      </c>
      <c r="AQ61">
        <v>0</v>
      </c>
      <c r="AR61">
        <v>0</v>
      </c>
      <c r="AS61">
        <v>0</v>
      </c>
      <c r="AT61" t="s">
        <v>86</v>
      </c>
      <c r="AU61" t="s">
        <v>86</v>
      </c>
      <c r="AV61" t="s">
        <v>86</v>
      </c>
      <c r="AW61" t="s">
        <v>86</v>
      </c>
      <c r="AX61" t="s">
        <v>86</v>
      </c>
      <c r="AY61" t="s">
        <v>86</v>
      </c>
      <c r="AZ61" t="s">
        <v>86</v>
      </c>
      <c r="BA61" t="s">
        <v>86</v>
      </c>
      <c r="BB61" t="s">
        <v>86</v>
      </c>
      <c r="BC61" t="s">
        <v>86</v>
      </c>
      <c r="BD61" t="s">
        <v>86</v>
      </c>
      <c r="BE61" t="s">
        <v>86</v>
      </c>
    </row>
    <row r="62" spans="1:57" x14ac:dyDescent="0.45">
      <c r="A62" t="s">
        <v>248</v>
      </c>
      <c r="B62" t="s">
        <v>77</v>
      </c>
      <c r="C62" t="s">
        <v>249</v>
      </c>
      <c r="D62" t="s">
        <v>79</v>
      </c>
      <c r="E62" s="2" t="str">
        <f>HYPERLINK("capsilon://?command=openfolder&amp;siteaddress=envoy.emaiq-na2.net&amp;folderid=FX41B3C56E-04C7-FFA8-878C-BCFB0BC0D2CA","FX2203172")</f>
        <v>FX2203172</v>
      </c>
      <c r="F62" t="s">
        <v>80</v>
      </c>
      <c r="G62" t="s">
        <v>80</v>
      </c>
      <c r="H62" t="s">
        <v>81</v>
      </c>
      <c r="I62" t="s">
        <v>250</v>
      </c>
      <c r="J62">
        <v>120</v>
      </c>
      <c r="K62" t="s">
        <v>83</v>
      </c>
      <c r="L62" t="s">
        <v>84</v>
      </c>
      <c r="M62" t="s">
        <v>85</v>
      </c>
      <c r="N62">
        <v>2</v>
      </c>
      <c r="O62" s="1">
        <v>44630.765868055554</v>
      </c>
      <c r="P62" s="1">
        <v>44631.22314814815</v>
      </c>
      <c r="Q62">
        <v>36625</v>
      </c>
      <c r="R62">
        <v>2884</v>
      </c>
      <c r="S62" t="b">
        <v>0</v>
      </c>
      <c r="T62" t="s">
        <v>86</v>
      </c>
      <c r="U62" t="b">
        <v>0</v>
      </c>
      <c r="V62" t="s">
        <v>96</v>
      </c>
      <c r="W62" s="1">
        <v>44631.060347222221</v>
      </c>
      <c r="X62">
        <v>1505</v>
      </c>
      <c r="Y62">
        <v>120</v>
      </c>
      <c r="Z62">
        <v>0</v>
      </c>
      <c r="AA62">
        <v>120</v>
      </c>
      <c r="AB62">
        <v>0</v>
      </c>
      <c r="AC62">
        <v>78</v>
      </c>
      <c r="AD62">
        <v>0</v>
      </c>
      <c r="AE62">
        <v>0</v>
      </c>
      <c r="AF62">
        <v>0</v>
      </c>
      <c r="AG62">
        <v>0</v>
      </c>
      <c r="AH62" t="s">
        <v>104</v>
      </c>
      <c r="AI62" s="1">
        <v>44631.22314814815</v>
      </c>
      <c r="AJ62">
        <v>1379</v>
      </c>
      <c r="AK62">
        <v>2</v>
      </c>
      <c r="AL62">
        <v>0</v>
      </c>
      <c r="AM62">
        <v>2</v>
      </c>
      <c r="AN62">
        <v>0</v>
      </c>
      <c r="AO62">
        <v>3</v>
      </c>
      <c r="AP62">
        <v>-2</v>
      </c>
      <c r="AQ62">
        <v>0</v>
      </c>
      <c r="AR62">
        <v>0</v>
      </c>
      <c r="AS62">
        <v>0</v>
      </c>
      <c r="AT62" t="s">
        <v>86</v>
      </c>
      <c r="AU62" t="s">
        <v>86</v>
      </c>
      <c r="AV62" t="s">
        <v>86</v>
      </c>
      <c r="AW62" t="s">
        <v>86</v>
      </c>
      <c r="AX62" t="s">
        <v>86</v>
      </c>
      <c r="AY62" t="s">
        <v>86</v>
      </c>
      <c r="AZ62" t="s">
        <v>86</v>
      </c>
      <c r="BA62" t="s">
        <v>86</v>
      </c>
      <c r="BB62" t="s">
        <v>86</v>
      </c>
      <c r="BC62" t="s">
        <v>86</v>
      </c>
      <c r="BD62" t="s">
        <v>86</v>
      </c>
      <c r="BE62" t="s">
        <v>86</v>
      </c>
    </row>
    <row r="63" spans="1:57" hidden="1" x14ac:dyDescent="0.45">
      <c r="A63" t="s">
        <v>251</v>
      </c>
      <c r="B63" t="s">
        <v>77</v>
      </c>
      <c r="C63" t="s">
        <v>228</v>
      </c>
      <c r="D63" t="s">
        <v>79</v>
      </c>
      <c r="E63" s="2" t="str">
        <f>HYPERLINK("capsilon://?command=openfolder&amp;siteaddress=envoy.emaiq-na2.net&amp;folderid=FX15441E38-A939-46A6-4F1C-0C4737C4704D","FX2202247")</f>
        <v>FX2202247</v>
      </c>
      <c r="F63" t="s">
        <v>80</v>
      </c>
      <c r="G63" t="s">
        <v>80</v>
      </c>
      <c r="H63" t="s">
        <v>81</v>
      </c>
      <c r="I63" t="s">
        <v>252</v>
      </c>
      <c r="J63">
        <v>66</v>
      </c>
      <c r="K63" t="s">
        <v>83</v>
      </c>
      <c r="L63" t="s">
        <v>84</v>
      </c>
      <c r="M63" t="s">
        <v>85</v>
      </c>
      <c r="N63">
        <v>1</v>
      </c>
      <c r="O63" s="1">
        <v>44622.38622685185</v>
      </c>
      <c r="P63" s="1">
        <v>44622.454699074071</v>
      </c>
      <c r="Q63">
        <v>5855</v>
      </c>
      <c r="R63">
        <v>61</v>
      </c>
      <c r="S63" t="b">
        <v>0</v>
      </c>
      <c r="T63" t="s">
        <v>86</v>
      </c>
      <c r="U63" t="b">
        <v>0</v>
      </c>
      <c r="V63" t="s">
        <v>92</v>
      </c>
      <c r="W63" s="1">
        <v>44622.454699074071</v>
      </c>
      <c r="X63">
        <v>61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66</v>
      </c>
      <c r="AE63">
        <v>52</v>
      </c>
      <c r="AF63">
        <v>0</v>
      </c>
      <c r="AG63">
        <v>1</v>
      </c>
      <c r="AH63" t="s">
        <v>86</v>
      </c>
      <c r="AI63" t="s">
        <v>86</v>
      </c>
      <c r="AJ63" t="s">
        <v>86</v>
      </c>
      <c r="AK63" t="s">
        <v>86</v>
      </c>
      <c r="AL63" t="s">
        <v>86</v>
      </c>
      <c r="AM63" t="s">
        <v>86</v>
      </c>
      <c r="AN63" t="s">
        <v>86</v>
      </c>
      <c r="AO63" t="s">
        <v>86</v>
      </c>
      <c r="AP63" t="s">
        <v>86</v>
      </c>
      <c r="AQ63" t="s">
        <v>86</v>
      </c>
      <c r="AR63" t="s">
        <v>86</v>
      </c>
      <c r="AS63" t="s">
        <v>86</v>
      </c>
      <c r="AT63" t="s">
        <v>86</v>
      </c>
      <c r="AU63" t="s">
        <v>86</v>
      </c>
      <c r="AV63" t="s">
        <v>86</v>
      </c>
      <c r="AW63" t="s">
        <v>86</v>
      </c>
      <c r="AX63" t="s">
        <v>86</v>
      </c>
      <c r="AY63" t="s">
        <v>86</v>
      </c>
      <c r="AZ63" t="s">
        <v>86</v>
      </c>
      <c r="BA63" t="s">
        <v>86</v>
      </c>
      <c r="BB63" t="s">
        <v>86</v>
      </c>
      <c r="BC63" t="s">
        <v>86</v>
      </c>
      <c r="BD63" t="s">
        <v>86</v>
      </c>
      <c r="BE63" t="s">
        <v>86</v>
      </c>
    </row>
    <row r="64" spans="1:57" x14ac:dyDescent="0.45">
      <c r="A64" t="s">
        <v>253</v>
      </c>
      <c r="B64" t="s">
        <v>77</v>
      </c>
      <c r="C64" t="s">
        <v>240</v>
      </c>
      <c r="D64" t="s">
        <v>79</v>
      </c>
      <c r="E64" s="2" t="str">
        <f>HYPERLINK("capsilon://?command=openfolder&amp;siteaddress=envoy.emaiq-na2.net&amp;folderid=FX6D3D9E1A-E79F-E433-7FDB-160F7FACDE93","FX2202281")</f>
        <v>FX2202281</v>
      </c>
      <c r="F64" t="s">
        <v>80</v>
      </c>
      <c r="G64" t="s">
        <v>80</v>
      </c>
      <c r="H64" t="s">
        <v>81</v>
      </c>
      <c r="I64" t="s">
        <v>254</v>
      </c>
      <c r="J64">
        <v>66</v>
      </c>
      <c r="K64" t="s">
        <v>83</v>
      </c>
      <c r="L64" t="s">
        <v>84</v>
      </c>
      <c r="M64" t="s">
        <v>85</v>
      </c>
      <c r="N64">
        <v>1</v>
      </c>
      <c r="O64" s="1">
        <v>44630.809004629627</v>
      </c>
      <c r="P64" s="1">
        <v>44631.238576388889</v>
      </c>
      <c r="Q64">
        <v>36328</v>
      </c>
      <c r="R64">
        <v>787</v>
      </c>
      <c r="S64" t="b">
        <v>0</v>
      </c>
      <c r="T64" t="s">
        <v>86</v>
      </c>
      <c r="U64" t="b">
        <v>0</v>
      </c>
      <c r="V64" t="s">
        <v>191</v>
      </c>
      <c r="W64" s="1">
        <v>44631.238576388889</v>
      </c>
      <c r="X64">
        <v>328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66</v>
      </c>
      <c r="AE64">
        <v>52</v>
      </c>
      <c r="AF64">
        <v>0</v>
      </c>
      <c r="AG64">
        <v>3</v>
      </c>
      <c r="AH64" t="s">
        <v>86</v>
      </c>
      <c r="AI64" t="s">
        <v>86</v>
      </c>
      <c r="AJ64" t="s">
        <v>86</v>
      </c>
      <c r="AK64" t="s">
        <v>86</v>
      </c>
      <c r="AL64" t="s">
        <v>86</v>
      </c>
      <c r="AM64" t="s">
        <v>86</v>
      </c>
      <c r="AN64" t="s">
        <v>86</v>
      </c>
      <c r="AO64" t="s">
        <v>86</v>
      </c>
      <c r="AP64" t="s">
        <v>86</v>
      </c>
      <c r="AQ64" t="s">
        <v>86</v>
      </c>
      <c r="AR64" t="s">
        <v>86</v>
      </c>
      <c r="AS64" t="s">
        <v>86</v>
      </c>
      <c r="AT64" t="s">
        <v>86</v>
      </c>
      <c r="AU64" t="s">
        <v>86</v>
      </c>
      <c r="AV64" t="s">
        <v>86</v>
      </c>
      <c r="AW64" t="s">
        <v>86</v>
      </c>
      <c r="AX64" t="s">
        <v>86</v>
      </c>
      <c r="AY64" t="s">
        <v>86</v>
      </c>
      <c r="AZ64" t="s">
        <v>86</v>
      </c>
      <c r="BA64" t="s">
        <v>86</v>
      </c>
      <c r="BB64" t="s">
        <v>86</v>
      </c>
      <c r="BC64" t="s">
        <v>86</v>
      </c>
      <c r="BD64" t="s">
        <v>86</v>
      </c>
      <c r="BE64" t="s">
        <v>86</v>
      </c>
    </row>
    <row r="65" spans="1:57" x14ac:dyDescent="0.45">
      <c r="A65" t="s">
        <v>255</v>
      </c>
      <c r="B65" t="s">
        <v>77</v>
      </c>
      <c r="C65" t="s">
        <v>243</v>
      </c>
      <c r="D65" t="s">
        <v>79</v>
      </c>
      <c r="E65" s="2" t="str">
        <f>HYPERLINK("capsilon://?command=openfolder&amp;siteaddress=envoy.emaiq-na2.net&amp;folderid=FXD9DD23B5-8D19-CCCE-77D5-CE0944EA91D6","FX2203310")</f>
        <v>FX2203310</v>
      </c>
      <c r="F65" t="s">
        <v>80</v>
      </c>
      <c r="G65" t="s">
        <v>80</v>
      </c>
      <c r="H65" t="s">
        <v>81</v>
      </c>
      <c r="I65" t="s">
        <v>256</v>
      </c>
      <c r="J65">
        <v>38</v>
      </c>
      <c r="K65" t="s">
        <v>83</v>
      </c>
      <c r="L65" t="s">
        <v>84</v>
      </c>
      <c r="M65" t="s">
        <v>85</v>
      </c>
      <c r="N65">
        <v>2</v>
      </c>
      <c r="O65" s="1">
        <v>44630.826099537036</v>
      </c>
      <c r="P65" s="1">
        <v>44631.212002314816</v>
      </c>
      <c r="Q65">
        <v>32874</v>
      </c>
      <c r="R65">
        <v>468</v>
      </c>
      <c r="S65" t="b">
        <v>0</v>
      </c>
      <c r="T65" t="s">
        <v>86</v>
      </c>
      <c r="U65" t="b">
        <v>0</v>
      </c>
      <c r="V65" t="s">
        <v>96</v>
      </c>
      <c r="W65" s="1">
        <v>44631.064976851849</v>
      </c>
      <c r="X65">
        <v>283</v>
      </c>
      <c r="Y65">
        <v>37</v>
      </c>
      <c r="Z65">
        <v>0</v>
      </c>
      <c r="AA65">
        <v>37</v>
      </c>
      <c r="AB65">
        <v>0</v>
      </c>
      <c r="AC65">
        <v>21</v>
      </c>
      <c r="AD65">
        <v>1</v>
      </c>
      <c r="AE65">
        <v>0</v>
      </c>
      <c r="AF65">
        <v>0</v>
      </c>
      <c r="AG65">
        <v>0</v>
      </c>
      <c r="AH65" t="s">
        <v>199</v>
      </c>
      <c r="AI65" s="1">
        <v>44631.212002314816</v>
      </c>
      <c r="AJ65">
        <v>185</v>
      </c>
      <c r="AK65">
        <v>3</v>
      </c>
      <c r="AL65">
        <v>0</v>
      </c>
      <c r="AM65">
        <v>3</v>
      </c>
      <c r="AN65">
        <v>0</v>
      </c>
      <c r="AO65">
        <v>3</v>
      </c>
      <c r="AP65">
        <v>-2</v>
      </c>
      <c r="AQ65">
        <v>0</v>
      </c>
      <c r="AR65">
        <v>0</v>
      </c>
      <c r="AS65">
        <v>0</v>
      </c>
      <c r="AT65" t="s">
        <v>86</v>
      </c>
      <c r="AU65" t="s">
        <v>86</v>
      </c>
      <c r="AV65" t="s">
        <v>86</v>
      </c>
      <c r="AW65" t="s">
        <v>86</v>
      </c>
      <c r="AX65" t="s">
        <v>86</v>
      </c>
      <c r="AY65" t="s">
        <v>86</v>
      </c>
      <c r="AZ65" t="s">
        <v>86</v>
      </c>
      <c r="BA65" t="s">
        <v>86</v>
      </c>
      <c r="BB65" t="s">
        <v>86</v>
      </c>
      <c r="BC65" t="s">
        <v>86</v>
      </c>
      <c r="BD65" t="s">
        <v>86</v>
      </c>
      <c r="BE65" t="s">
        <v>86</v>
      </c>
    </row>
    <row r="66" spans="1:57" x14ac:dyDescent="0.45">
      <c r="A66" t="s">
        <v>257</v>
      </c>
      <c r="B66" t="s">
        <v>77</v>
      </c>
      <c r="C66" t="s">
        <v>243</v>
      </c>
      <c r="D66" t="s">
        <v>79</v>
      </c>
      <c r="E66" s="2" t="str">
        <f>HYPERLINK("capsilon://?command=openfolder&amp;siteaddress=envoy.emaiq-na2.net&amp;folderid=FXD9DD23B5-8D19-CCCE-77D5-CE0944EA91D6","FX2203310")</f>
        <v>FX2203310</v>
      </c>
      <c r="F66" t="s">
        <v>80</v>
      </c>
      <c r="G66" t="s">
        <v>80</v>
      </c>
      <c r="H66" t="s">
        <v>81</v>
      </c>
      <c r="I66" t="s">
        <v>258</v>
      </c>
      <c r="J66">
        <v>38</v>
      </c>
      <c r="K66" t="s">
        <v>83</v>
      </c>
      <c r="L66" t="s">
        <v>84</v>
      </c>
      <c r="M66" t="s">
        <v>85</v>
      </c>
      <c r="N66">
        <v>2</v>
      </c>
      <c r="O66" s="1">
        <v>44630.826574074075</v>
      </c>
      <c r="P66" s="1">
        <v>44631.214837962965</v>
      </c>
      <c r="Q66">
        <v>32757</v>
      </c>
      <c r="R66">
        <v>789</v>
      </c>
      <c r="S66" t="b">
        <v>0</v>
      </c>
      <c r="T66" t="s">
        <v>86</v>
      </c>
      <c r="U66" t="b">
        <v>0</v>
      </c>
      <c r="V66" t="s">
        <v>92</v>
      </c>
      <c r="W66" s="1">
        <v>44631.107233796298</v>
      </c>
      <c r="X66">
        <v>442</v>
      </c>
      <c r="Y66">
        <v>37</v>
      </c>
      <c r="Z66">
        <v>0</v>
      </c>
      <c r="AA66">
        <v>37</v>
      </c>
      <c r="AB66">
        <v>0</v>
      </c>
      <c r="AC66">
        <v>12</v>
      </c>
      <c r="AD66">
        <v>1</v>
      </c>
      <c r="AE66">
        <v>0</v>
      </c>
      <c r="AF66">
        <v>0</v>
      </c>
      <c r="AG66">
        <v>0</v>
      </c>
      <c r="AH66" t="s">
        <v>199</v>
      </c>
      <c r="AI66" s="1">
        <v>44631.214837962965</v>
      </c>
      <c r="AJ66">
        <v>245</v>
      </c>
      <c r="AK66">
        <v>1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 t="s">
        <v>86</v>
      </c>
      <c r="AU66" t="s">
        <v>86</v>
      </c>
      <c r="AV66" t="s">
        <v>86</v>
      </c>
      <c r="AW66" t="s">
        <v>86</v>
      </c>
      <c r="AX66" t="s">
        <v>86</v>
      </c>
      <c r="AY66" t="s">
        <v>86</v>
      </c>
      <c r="AZ66" t="s">
        <v>86</v>
      </c>
      <c r="BA66" t="s">
        <v>86</v>
      </c>
      <c r="BB66" t="s">
        <v>86</v>
      </c>
      <c r="BC66" t="s">
        <v>86</v>
      </c>
      <c r="BD66" t="s">
        <v>86</v>
      </c>
      <c r="BE66" t="s">
        <v>86</v>
      </c>
    </row>
    <row r="67" spans="1:57" x14ac:dyDescent="0.45">
      <c r="A67" t="s">
        <v>259</v>
      </c>
      <c r="B67" t="s">
        <v>77</v>
      </c>
      <c r="C67" t="s">
        <v>201</v>
      </c>
      <c r="D67" t="s">
        <v>79</v>
      </c>
      <c r="E67" s="2" t="str">
        <f>HYPERLINK("capsilon://?command=openfolder&amp;siteaddress=envoy.emaiq-na2.net&amp;folderid=FX154F3376-79A4-4173-10BF-997B2510A021","FX2203227")</f>
        <v>FX2203227</v>
      </c>
      <c r="F67" t="s">
        <v>80</v>
      </c>
      <c r="G67" t="s">
        <v>80</v>
      </c>
      <c r="H67" t="s">
        <v>81</v>
      </c>
      <c r="I67" t="s">
        <v>260</v>
      </c>
      <c r="J67">
        <v>66</v>
      </c>
      <c r="K67" t="s">
        <v>83</v>
      </c>
      <c r="L67" t="s">
        <v>84</v>
      </c>
      <c r="M67" t="s">
        <v>85</v>
      </c>
      <c r="N67">
        <v>1</v>
      </c>
      <c r="O67" s="1">
        <v>44630.826956018522</v>
      </c>
      <c r="P67" s="1">
        <v>44631.243055555555</v>
      </c>
      <c r="Q67">
        <v>35581</v>
      </c>
      <c r="R67">
        <v>370</v>
      </c>
      <c r="S67" t="b">
        <v>0</v>
      </c>
      <c r="T67" t="s">
        <v>86</v>
      </c>
      <c r="U67" t="b">
        <v>0</v>
      </c>
      <c r="V67" t="s">
        <v>191</v>
      </c>
      <c r="W67" s="1">
        <v>44631.243055555555</v>
      </c>
      <c r="X67">
        <v>105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66</v>
      </c>
      <c r="AE67">
        <v>52</v>
      </c>
      <c r="AF67">
        <v>0</v>
      </c>
      <c r="AG67">
        <v>1</v>
      </c>
      <c r="AH67" t="s">
        <v>86</v>
      </c>
      <c r="AI67" t="s">
        <v>86</v>
      </c>
      <c r="AJ67" t="s">
        <v>86</v>
      </c>
      <c r="AK67" t="s">
        <v>86</v>
      </c>
      <c r="AL67" t="s">
        <v>86</v>
      </c>
      <c r="AM67" t="s">
        <v>86</v>
      </c>
      <c r="AN67" t="s">
        <v>86</v>
      </c>
      <c r="AO67" t="s">
        <v>86</v>
      </c>
      <c r="AP67" t="s">
        <v>86</v>
      </c>
      <c r="AQ67" t="s">
        <v>86</v>
      </c>
      <c r="AR67" t="s">
        <v>86</v>
      </c>
      <c r="AS67" t="s">
        <v>86</v>
      </c>
      <c r="AT67" t="s">
        <v>86</v>
      </c>
      <c r="AU67" t="s">
        <v>86</v>
      </c>
      <c r="AV67" t="s">
        <v>86</v>
      </c>
      <c r="AW67" t="s">
        <v>86</v>
      </c>
      <c r="AX67" t="s">
        <v>86</v>
      </c>
      <c r="AY67" t="s">
        <v>86</v>
      </c>
      <c r="AZ67" t="s">
        <v>86</v>
      </c>
      <c r="BA67" t="s">
        <v>86</v>
      </c>
      <c r="BB67" t="s">
        <v>86</v>
      </c>
      <c r="BC67" t="s">
        <v>86</v>
      </c>
      <c r="BD67" t="s">
        <v>86</v>
      </c>
      <c r="BE67" t="s">
        <v>86</v>
      </c>
    </row>
    <row r="68" spans="1:57" x14ac:dyDescent="0.45">
      <c r="A68" t="s">
        <v>261</v>
      </c>
      <c r="B68" t="s">
        <v>77</v>
      </c>
      <c r="C68" t="s">
        <v>262</v>
      </c>
      <c r="D68" t="s">
        <v>79</v>
      </c>
      <c r="E68" s="2" t="str">
        <f>HYPERLINK("capsilon://?command=openfolder&amp;siteaddress=envoy.emaiq-na2.net&amp;folderid=FX40E6DBDD-64AC-F271-34A5-0BB9D966967D","FX2203289")</f>
        <v>FX2203289</v>
      </c>
      <c r="F68" t="s">
        <v>80</v>
      </c>
      <c r="G68" t="s">
        <v>80</v>
      </c>
      <c r="H68" t="s">
        <v>81</v>
      </c>
      <c r="I68" t="s">
        <v>263</v>
      </c>
      <c r="J68">
        <v>143</v>
      </c>
      <c r="K68" t="s">
        <v>83</v>
      </c>
      <c r="L68" t="s">
        <v>84</v>
      </c>
      <c r="M68" t="s">
        <v>85</v>
      </c>
      <c r="N68">
        <v>1</v>
      </c>
      <c r="O68" s="1">
        <v>44630.830324074072</v>
      </c>
      <c r="P68" s="1">
        <v>44631.251388888886</v>
      </c>
      <c r="Q68">
        <v>35717</v>
      </c>
      <c r="R68">
        <v>663</v>
      </c>
      <c r="S68" t="b">
        <v>0</v>
      </c>
      <c r="T68" t="s">
        <v>86</v>
      </c>
      <c r="U68" t="b">
        <v>0</v>
      </c>
      <c r="V68" t="s">
        <v>191</v>
      </c>
      <c r="W68" s="1">
        <v>44631.251388888886</v>
      </c>
      <c r="X68">
        <v>479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143</v>
      </c>
      <c r="AE68">
        <v>126</v>
      </c>
      <c r="AF68">
        <v>0</v>
      </c>
      <c r="AG68">
        <v>10</v>
      </c>
      <c r="AH68" t="s">
        <v>86</v>
      </c>
      <c r="AI68" t="s">
        <v>86</v>
      </c>
      <c r="AJ68" t="s">
        <v>86</v>
      </c>
      <c r="AK68" t="s">
        <v>86</v>
      </c>
      <c r="AL68" t="s">
        <v>86</v>
      </c>
      <c r="AM68" t="s">
        <v>86</v>
      </c>
      <c r="AN68" t="s">
        <v>86</v>
      </c>
      <c r="AO68" t="s">
        <v>86</v>
      </c>
      <c r="AP68" t="s">
        <v>86</v>
      </c>
      <c r="AQ68" t="s">
        <v>86</v>
      </c>
      <c r="AR68" t="s">
        <v>86</v>
      </c>
      <c r="AS68" t="s">
        <v>86</v>
      </c>
      <c r="AT68" t="s">
        <v>86</v>
      </c>
      <c r="AU68" t="s">
        <v>86</v>
      </c>
      <c r="AV68" t="s">
        <v>86</v>
      </c>
      <c r="AW68" t="s">
        <v>86</v>
      </c>
      <c r="AX68" t="s">
        <v>86</v>
      </c>
      <c r="AY68" t="s">
        <v>86</v>
      </c>
      <c r="AZ68" t="s">
        <v>86</v>
      </c>
      <c r="BA68" t="s">
        <v>86</v>
      </c>
      <c r="BB68" t="s">
        <v>86</v>
      </c>
      <c r="BC68" t="s">
        <v>86</v>
      </c>
      <c r="BD68" t="s">
        <v>86</v>
      </c>
      <c r="BE68" t="s">
        <v>86</v>
      </c>
    </row>
    <row r="69" spans="1:57" x14ac:dyDescent="0.45">
      <c r="A69" t="s">
        <v>264</v>
      </c>
      <c r="B69" t="s">
        <v>77</v>
      </c>
      <c r="C69" t="s">
        <v>201</v>
      </c>
      <c r="D69" t="s">
        <v>79</v>
      </c>
      <c r="E69" s="2" t="str">
        <f>HYPERLINK("capsilon://?command=openfolder&amp;siteaddress=envoy.emaiq-na2.net&amp;folderid=FX154F3376-79A4-4173-10BF-997B2510A021","FX2203227")</f>
        <v>FX2203227</v>
      </c>
      <c r="F69" t="s">
        <v>80</v>
      </c>
      <c r="G69" t="s">
        <v>80</v>
      </c>
      <c r="H69" t="s">
        <v>81</v>
      </c>
      <c r="I69" t="s">
        <v>265</v>
      </c>
      <c r="J69">
        <v>66</v>
      </c>
      <c r="K69" t="s">
        <v>83</v>
      </c>
      <c r="L69" t="s">
        <v>84</v>
      </c>
      <c r="M69" t="s">
        <v>85</v>
      </c>
      <c r="N69">
        <v>1</v>
      </c>
      <c r="O69" s="1">
        <v>44630.830520833333</v>
      </c>
      <c r="P69" s="1">
        <v>44631.255497685182</v>
      </c>
      <c r="Q69">
        <v>36118</v>
      </c>
      <c r="R69">
        <v>600</v>
      </c>
      <c r="S69" t="b">
        <v>0</v>
      </c>
      <c r="T69" t="s">
        <v>86</v>
      </c>
      <c r="U69" t="b">
        <v>0</v>
      </c>
      <c r="V69" t="s">
        <v>191</v>
      </c>
      <c r="W69" s="1">
        <v>44631.255497685182</v>
      </c>
      <c r="X69">
        <v>354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66</v>
      </c>
      <c r="AE69">
        <v>52</v>
      </c>
      <c r="AF69">
        <v>0</v>
      </c>
      <c r="AG69">
        <v>6</v>
      </c>
      <c r="AH69" t="s">
        <v>86</v>
      </c>
      <c r="AI69" t="s">
        <v>86</v>
      </c>
      <c r="AJ69" t="s">
        <v>86</v>
      </c>
      <c r="AK69" t="s">
        <v>86</v>
      </c>
      <c r="AL69" t="s">
        <v>86</v>
      </c>
      <c r="AM69" t="s">
        <v>86</v>
      </c>
      <c r="AN69" t="s">
        <v>86</v>
      </c>
      <c r="AO69" t="s">
        <v>86</v>
      </c>
      <c r="AP69" t="s">
        <v>86</v>
      </c>
      <c r="AQ69" t="s">
        <v>86</v>
      </c>
      <c r="AR69" t="s">
        <v>86</v>
      </c>
      <c r="AS69" t="s">
        <v>86</v>
      </c>
      <c r="AT69" t="s">
        <v>86</v>
      </c>
      <c r="AU69" t="s">
        <v>86</v>
      </c>
      <c r="AV69" t="s">
        <v>86</v>
      </c>
      <c r="AW69" t="s">
        <v>86</v>
      </c>
      <c r="AX69" t="s">
        <v>86</v>
      </c>
      <c r="AY69" t="s">
        <v>86</v>
      </c>
      <c r="AZ69" t="s">
        <v>86</v>
      </c>
      <c r="BA69" t="s">
        <v>86</v>
      </c>
      <c r="BB69" t="s">
        <v>86</v>
      </c>
      <c r="BC69" t="s">
        <v>86</v>
      </c>
      <c r="BD69" t="s">
        <v>86</v>
      </c>
      <c r="BE69" t="s">
        <v>86</v>
      </c>
    </row>
    <row r="70" spans="1:57" x14ac:dyDescent="0.45">
      <c r="A70" t="s">
        <v>266</v>
      </c>
      <c r="B70" t="s">
        <v>77</v>
      </c>
      <c r="C70" t="s">
        <v>267</v>
      </c>
      <c r="D70" t="s">
        <v>79</v>
      </c>
      <c r="E70" s="2" t="str">
        <f>HYPERLINK("capsilon://?command=openfolder&amp;siteaddress=envoy.emaiq-na2.net&amp;folderid=FXB8BC7CEE-C5E9-ED52-E0EB-6D222E8B478D","FX2203320")</f>
        <v>FX2203320</v>
      </c>
      <c r="F70" t="s">
        <v>80</v>
      </c>
      <c r="G70" t="s">
        <v>80</v>
      </c>
      <c r="H70" t="s">
        <v>81</v>
      </c>
      <c r="I70" t="s">
        <v>268</v>
      </c>
      <c r="J70">
        <v>90</v>
      </c>
      <c r="K70" t="s">
        <v>83</v>
      </c>
      <c r="L70" t="s">
        <v>84</v>
      </c>
      <c r="M70" t="s">
        <v>85</v>
      </c>
      <c r="N70">
        <v>1</v>
      </c>
      <c r="O70" s="1">
        <v>44630.830995370372</v>
      </c>
      <c r="P70" s="1">
        <v>44631.254687499997</v>
      </c>
      <c r="Q70">
        <v>36171</v>
      </c>
      <c r="R70">
        <v>436</v>
      </c>
      <c r="S70" t="b">
        <v>0</v>
      </c>
      <c r="T70" t="s">
        <v>86</v>
      </c>
      <c r="U70" t="b">
        <v>0</v>
      </c>
      <c r="V70" t="s">
        <v>104</v>
      </c>
      <c r="W70" s="1">
        <v>44631.254687499997</v>
      </c>
      <c r="X70">
        <v>249</v>
      </c>
      <c r="Y70">
        <v>0</v>
      </c>
      <c r="Z70">
        <v>0</v>
      </c>
      <c r="AA70">
        <v>0</v>
      </c>
      <c r="AB70">
        <v>0</v>
      </c>
      <c r="AC70">
        <v>0</v>
      </c>
      <c r="AD70">
        <v>90</v>
      </c>
      <c r="AE70">
        <v>78</v>
      </c>
      <c r="AF70">
        <v>0</v>
      </c>
      <c r="AG70">
        <v>6</v>
      </c>
      <c r="AH70" t="s">
        <v>86</v>
      </c>
      <c r="AI70" t="s">
        <v>86</v>
      </c>
      <c r="AJ70" t="s">
        <v>86</v>
      </c>
      <c r="AK70" t="s">
        <v>86</v>
      </c>
      <c r="AL70" t="s">
        <v>86</v>
      </c>
      <c r="AM70" t="s">
        <v>86</v>
      </c>
      <c r="AN70" t="s">
        <v>86</v>
      </c>
      <c r="AO70" t="s">
        <v>86</v>
      </c>
      <c r="AP70" t="s">
        <v>86</v>
      </c>
      <c r="AQ70" t="s">
        <v>86</v>
      </c>
      <c r="AR70" t="s">
        <v>86</v>
      </c>
      <c r="AS70" t="s">
        <v>86</v>
      </c>
      <c r="AT70" t="s">
        <v>86</v>
      </c>
      <c r="AU70" t="s">
        <v>86</v>
      </c>
      <c r="AV70" t="s">
        <v>86</v>
      </c>
      <c r="AW70" t="s">
        <v>86</v>
      </c>
      <c r="AX70" t="s">
        <v>86</v>
      </c>
      <c r="AY70" t="s">
        <v>86</v>
      </c>
      <c r="AZ70" t="s">
        <v>86</v>
      </c>
      <c r="BA70" t="s">
        <v>86</v>
      </c>
      <c r="BB70" t="s">
        <v>86</v>
      </c>
      <c r="BC70" t="s">
        <v>86</v>
      </c>
      <c r="BD70" t="s">
        <v>86</v>
      </c>
      <c r="BE70" t="s">
        <v>86</v>
      </c>
    </row>
    <row r="71" spans="1:57" x14ac:dyDescent="0.45">
      <c r="A71" t="s">
        <v>269</v>
      </c>
      <c r="B71" t="s">
        <v>77</v>
      </c>
      <c r="C71" t="s">
        <v>270</v>
      </c>
      <c r="D71" t="s">
        <v>79</v>
      </c>
      <c r="E71" s="2" t="str">
        <f>HYPERLINK("capsilon://?command=openfolder&amp;siteaddress=envoy.emaiq-na2.net&amp;folderid=FX1B282D2F-1765-A475-9827-F4DF7B17AF63","FX2202744")</f>
        <v>FX2202744</v>
      </c>
      <c r="F71" t="s">
        <v>80</v>
      </c>
      <c r="G71" t="s">
        <v>80</v>
      </c>
      <c r="H71" t="s">
        <v>81</v>
      </c>
      <c r="I71" t="s">
        <v>271</v>
      </c>
      <c r="J71">
        <v>66</v>
      </c>
      <c r="K71" t="s">
        <v>83</v>
      </c>
      <c r="L71" t="s">
        <v>84</v>
      </c>
      <c r="M71" t="s">
        <v>85</v>
      </c>
      <c r="N71">
        <v>2</v>
      </c>
      <c r="O71" s="1">
        <v>44630.839571759258</v>
      </c>
      <c r="P71" s="1">
        <v>44631.220937500002</v>
      </c>
      <c r="Q71">
        <v>31437</v>
      </c>
      <c r="R71">
        <v>1513</v>
      </c>
      <c r="S71" t="b">
        <v>0</v>
      </c>
      <c r="T71" t="s">
        <v>86</v>
      </c>
      <c r="U71" t="b">
        <v>0</v>
      </c>
      <c r="V71" t="s">
        <v>87</v>
      </c>
      <c r="W71" s="1">
        <v>44631.121689814812</v>
      </c>
      <c r="X71">
        <v>990</v>
      </c>
      <c r="Y71">
        <v>52</v>
      </c>
      <c r="Z71">
        <v>0</v>
      </c>
      <c r="AA71">
        <v>52</v>
      </c>
      <c r="AB71">
        <v>0</v>
      </c>
      <c r="AC71">
        <v>38</v>
      </c>
      <c r="AD71">
        <v>14</v>
      </c>
      <c r="AE71">
        <v>0</v>
      </c>
      <c r="AF71">
        <v>0</v>
      </c>
      <c r="AG71">
        <v>0</v>
      </c>
      <c r="AH71" t="s">
        <v>199</v>
      </c>
      <c r="AI71" s="1">
        <v>44631.220937500002</v>
      </c>
      <c r="AJ71">
        <v>458</v>
      </c>
      <c r="AK71">
        <v>3</v>
      </c>
      <c r="AL71">
        <v>0</v>
      </c>
      <c r="AM71">
        <v>3</v>
      </c>
      <c r="AN71">
        <v>0</v>
      </c>
      <c r="AO71">
        <v>3</v>
      </c>
      <c r="AP71">
        <v>11</v>
      </c>
      <c r="AQ71">
        <v>0</v>
      </c>
      <c r="AR71">
        <v>0</v>
      </c>
      <c r="AS71">
        <v>0</v>
      </c>
      <c r="AT71" t="s">
        <v>86</v>
      </c>
      <c r="AU71" t="s">
        <v>86</v>
      </c>
      <c r="AV71" t="s">
        <v>86</v>
      </c>
      <c r="AW71" t="s">
        <v>86</v>
      </c>
      <c r="AX71" t="s">
        <v>86</v>
      </c>
      <c r="AY71" t="s">
        <v>86</v>
      </c>
      <c r="AZ71" t="s">
        <v>86</v>
      </c>
      <c r="BA71" t="s">
        <v>86</v>
      </c>
      <c r="BB71" t="s">
        <v>86</v>
      </c>
      <c r="BC71" t="s">
        <v>86</v>
      </c>
      <c r="BD71" t="s">
        <v>86</v>
      </c>
      <c r="BE71" t="s">
        <v>86</v>
      </c>
    </row>
    <row r="72" spans="1:57" x14ac:dyDescent="0.45">
      <c r="A72" t="s">
        <v>272</v>
      </c>
      <c r="B72" t="s">
        <v>77</v>
      </c>
      <c r="C72" t="s">
        <v>243</v>
      </c>
      <c r="D72" t="s">
        <v>79</v>
      </c>
      <c r="E72" s="2" t="str">
        <f>HYPERLINK("capsilon://?command=openfolder&amp;siteaddress=envoy.emaiq-na2.net&amp;folderid=FXD9DD23B5-8D19-CCCE-77D5-CE0944EA91D6","FX2203310")</f>
        <v>FX2203310</v>
      </c>
      <c r="F72" t="s">
        <v>80</v>
      </c>
      <c r="G72" t="s">
        <v>80</v>
      </c>
      <c r="H72" t="s">
        <v>81</v>
      </c>
      <c r="I72" t="s">
        <v>273</v>
      </c>
      <c r="J72">
        <v>76</v>
      </c>
      <c r="K72" t="s">
        <v>83</v>
      </c>
      <c r="L72" t="s">
        <v>84</v>
      </c>
      <c r="M72" t="s">
        <v>85</v>
      </c>
      <c r="N72">
        <v>1</v>
      </c>
      <c r="O72" s="1">
        <v>44630.839791666665</v>
      </c>
      <c r="P72" s="1">
        <v>44631.284583333334</v>
      </c>
      <c r="Q72">
        <v>37989</v>
      </c>
      <c r="R72">
        <v>441</v>
      </c>
      <c r="S72" t="b">
        <v>0</v>
      </c>
      <c r="T72" t="s">
        <v>86</v>
      </c>
      <c r="U72" t="b">
        <v>0</v>
      </c>
      <c r="V72" t="s">
        <v>104</v>
      </c>
      <c r="W72" s="1">
        <v>44631.284583333334</v>
      </c>
      <c r="X72">
        <v>62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76</v>
      </c>
      <c r="AE72">
        <v>74</v>
      </c>
      <c r="AF72">
        <v>0</v>
      </c>
      <c r="AG72">
        <v>4</v>
      </c>
      <c r="AH72" t="s">
        <v>86</v>
      </c>
      <c r="AI72" t="s">
        <v>86</v>
      </c>
      <c r="AJ72" t="s">
        <v>86</v>
      </c>
      <c r="AK72" t="s">
        <v>86</v>
      </c>
      <c r="AL72" t="s">
        <v>86</v>
      </c>
      <c r="AM72" t="s">
        <v>86</v>
      </c>
      <c r="AN72" t="s">
        <v>86</v>
      </c>
      <c r="AO72" t="s">
        <v>86</v>
      </c>
      <c r="AP72" t="s">
        <v>86</v>
      </c>
      <c r="AQ72" t="s">
        <v>86</v>
      </c>
      <c r="AR72" t="s">
        <v>86</v>
      </c>
      <c r="AS72" t="s">
        <v>86</v>
      </c>
      <c r="AT72" t="s">
        <v>86</v>
      </c>
      <c r="AU72" t="s">
        <v>86</v>
      </c>
      <c r="AV72" t="s">
        <v>86</v>
      </c>
      <c r="AW72" t="s">
        <v>86</v>
      </c>
      <c r="AX72" t="s">
        <v>86</v>
      </c>
      <c r="AY72" t="s">
        <v>86</v>
      </c>
      <c r="AZ72" t="s">
        <v>86</v>
      </c>
      <c r="BA72" t="s">
        <v>86</v>
      </c>
      <c r="BB72" t="s">
        <v>86</v>
      </c>
      <c r="BC72" t="s">
        <v>86</v>
      </c>
      <c r="BD72" t="s">
        <v>86</v>
      </c>
      <c r="BE72" t="s">
        <v>86</v>
      </c>
    </row>
    <row r="73" spans="1:57" x14ac:dyDescent="0.45">
      <c r="A73" t="s">
        <v>274</v>
      </c>
      <c r="B73" t="s">
        <v>77</v>
      </c>
      <c r="C73" t="s">
        <v>225</v>
      </c>
      <c r="D73" t="s">
        <v>79</v>
      </c>
      <c r="E73" s="2" t="str">
        <f>HYPERLINK("capsilon://?command=openfolder&amp;siteaddress=envoy.emaiq-na2.net&amp;folderid=FX96815ED3-5124-5F37-CBC6-6E79B083083D","FX220327")</f>
        <v>FX220327</v>
      </c>
      <c r="F73" t="s">
        <v>80</v>
      </c>
      <c r="G73" t="s">
        <v>80</v>
      </c>
      <c r="H73" t="s">
        <v>81</v>
      </c>
      <c r="I73" t="s">
        <v>226</v>
      </c>
      <c r="J73">
        <v>286</v>
      </c>
      <c r="K73" t="s">
        <v>83</v>
      </c>
      <c r="L73" t="s">
        <v>84</v>
      </c>
      <c r="M73" t="s">
        <v>85</v>
      </c>
      <c r="N73">
        <v>2</v>
      </c>
      <c r="O73" s="1">
        <v>44631.199317129627</v>
      </c>
      <c r="P73" s="1">
        <v>44631.261874999997</v>
      </c>
      <c r="Q73">
        <v>762</v>
      </c>
      <c r="R73">
        <v>4643</v>
      </c>
      <c r="S73" t="b">
        <v>0</v>
      </c>
      <c r="T73" t="s">
        <v>86</v>
      </c>
      <c r="U73" t="b">
        <v>1</v>
      </c>
      <c r="V73" t="s">
        <v>96</v>
      </c>
      <c r="W73" s="1">
        <v>44631.236655092594</v>
      </c>
      <c r="X73">
        <v>3219</v>
      </c>
      <c r="Y73">
        <v>252</v>
      </c>
      <c r="Z73">
        <v>0</v>
      </c>
      <c r="AA73">
        <v>252</v>
      </c>
      <c r="AB73">
        <v>0</v>
      </c>
      <c r="AC73">
        <v>170</v>
      </c>
      <c r="AD73">
        <v>34</v>
      </c>
      <c r="AE73">
        <v>0</v>
      </c>
      <c r="AF73">
        <v>0</v>
      </c>
      <c r="AG73">
        <v>0</v>
      </c>
      <c r="AH73" t="s">
        <v>88</v>
      </c>
      <c r="AI73" s="1">
        <v>44631.261874999997</v>
      </c>
      <c r="AJ73">
        <v>1424</v>
      </c>
      <c r="AK73">
        <v>6</v>
      </c>
      <c r="AL73">
        <v>0</v>
      </c>
      <c r="AM73">
        <v>6</v>
      </c>
      <c r="AN73">
        <v>0</v>
      </c>
      <c r="AO73">
        <v>6</v>
      </c>
      <c r="AP73">
        <v>28</v>
      </c>
      <c r="AQ73">
        <v>0</v>
      </c>
      <c r="AR73">
        <v>0</v>
      </c>
      <c r="AS73">
        <v>0</v>
      </c>
      <c r="AT73" t="s">
        <v>86</v>
      </c>
      <c r="AU73" t="s">
        <v>86</v>
      </c>
      <c r="AV73" t="s">
        <v>86</v>
      </c>
      <c r="AW73" t="s">
        <v>86</v>
      </c>
      <c r="AX73" t="s">
        <v>86</v>
      </c>
      <c r="AY73" t="s">
        <v>86</v>
      </c>
      <c r="AZ73" t="s">
        <v>86</v>
      </c>
      <c r="BA73" t="s">
        <v>86</v>
      </c>
      <c r="BB73" t="s">
        <v>86</v>
      </c>
      <c r="BC73" t="s">
        <v>86</v>
      </c>
      <c r="BD73" t="s">
        <v>86</v>
      </c>
      <c r="BE73" t="s">
        <v>86</v>
      </c>
    </row>
    <row r="74" spans="1:57" x14ac:dyDescent="0.45">
      <c r="A74" t="s">
        <v>275</v>
      </c>
      <c r="B74" t="s">
        <v>77</v>
      </c>
      <c r="C74" t="s">
        <v>234</v>
      </c>
      <c r="D74" t="s">
        <v>79</v>
      </c>
      <c r="E74" s="2" t="str">
        <f>HYPERLINK("capsilon://?command=openfolder&amp;siteaddress=envoy.emaiq-na2.net&amp;folderid=FX4719770D-9B12-7D88-345E-4D89393E9F1F","FX2202781")</f>
        <v>FX2202781</v>
      </c>
      <c r="F74" t="s">
        <v>80</v>
      </c>
      <c r="G74" t="s">
        <v>80</v>
      </c>
      <c r="H74" t="s">
        <v>81</v>
      </c>
      <c r="I74" t="s">
        <v>235</v>
      </c>
      <c r="J74">
        <v>554</v>
      </c>
      <c r="K74" t="s">
        <v>83</v>
      </c>
      <c r="L74" t="s">
        <v>84</v>
      </c>
      <c r="M74" t="s">
        <v>85</v>
      </c>
      <c r="N74">
        <v>2</v>
      </c>
      <c r="O74" s="1">
        <v>44631.206145833334</v>
      </c>
      <c r="P74" s="1">
        <v>44631.337152777778</v>
      </c>
      <c r="Q74">
        <v>2096</v>
      </c>
      <c r="R74">
        <v>9223</v>
      </c>
      <c r="S74" t="b">
        <v>0</v>
      </c>
      <c r="T74" t="s">
        <v>86</v>
      </c>
      <c r="U74" t="b">
        <v>1</v>
      </c>
      <c r="V74" t="s">
        <v>96</v>
      </c>
      <c r="W74" s="1">
        <v>44631.288090277776</v>
      </c>
      <c r="X74">
        <v>5422</v>
      </c>
      <c r="Y74">
        <v>695</v>
      </c>
      <c r="Z74">
        <v>0</v>
      </c>
      <c r="AA74">
        <v>695</v>
      </c>
      <c r="AB74">
        <v>9</v>
      </c>
      <c r="AC74">
        <v>296</v>
      </c>
      <c r="AD74">
        <v>-141</v>
      </c>
      <c r="AE74">
        <v>0</v>
      </c>
      <c r="AF74">
        <v>0</v>
      </c>
      <c r="AG74">
        <v>0</v>
      </c>
      <c r="AH74" t="s">
        <v>216</v>
      </c>
      <c r="AI74" s="1">
        <v>44631.337152777778</v>
      </c>
      <c r="AJ74">
        <v>3518</v>
      </c>
      <c r="AK74">
        <v>13</v>
      </c>
      <c r="AL74">
        <v>0</v>
      </c>
      <c r="AM74">
        <v>13</v>
      </c>
      <c r="AN74">
        <v>9</v>
      </c>
      <c r="AO74">
        <v>13</v>
      </c>
      <c r="AP74">
        <v>-154</v>
      </c>
      <c r="AQ74">
        <v>0</v>
      </c>
      <c r="AR74">
        <v>0</v>
      </c>
      <c r="AS74">
        <v>0</v>
      </c>
      <c r="AT74" t="s">
        <v>86</v>
      </c>
      <c r="AU74" t="s">
        <v>86</v>
      </c>
      <c r="AV74" t="s">
        <v>86</v>
      </c>
      <c r="AW74" t="s">
        <v>86</v>
      </c>
      <c r="AX74" t="s">
        <v>86</v>
      </c>
      <c r="AY74" t="s">
        <v>86</v>
      </c>
      <c r="AZ74" t="s">
        <v>86</v>
      </c>
      <c r="BA74" t="s">
        <v>86</v>
      </c>
      <c r="BB74" t="s">
        <v>86</v>
      </c>
      <c r="BC74" t="s">
        <v>86</v>
      </c>
      <c r="BD74" t="s">
        <v>86</v>
      </c>
      <c r="BE74" t="s">
        <v>86</v>
      </c>
    </row>
    <row r="75" spans="1:57" x14ac:dyDescent="0.45">
      <c r="A75" t="s">
        <v>276</v>
      </c>
      <c r="B75" t="s">
        <v>77</v>
      </c>
      <c r="C75" t="s">
        <v>237</v>
      </c>
      <c r="D75" t="s">
        <v>79</v>
      </c>
      <c r="E75" s="2" t="str">
        <f>HYPERLINK("capsilon://?command=openfolder&amp;siteaddress=envoy.emaiq-na2.net&amp;folderid=FXD1F2DDDD-6C69-7149-E5EE-BA0877109ACD","FX2203339")</f>
        <v>FX2203339</v>
      </c>
      <c r="F75" t="s">
        <v>80</v>
      </c>
      <c r="G75" t="s">
        <v>80</v>
      </c>
      <c r="H75" t="s">
        <v>81</v>
      </c>
      <c r="I75" t="s">
        <v>238</v>
      </c>
      <c r="J75">
        <v>435</v>
      </c>
      <c r="K75" t="s">
        <v>83</v>
      </c>
      <c r="L75" t="s">
        <v>84</v>
      </c>
      <c r="M75" t="s">
        <v>85</v>
      </c>
      <c r="N75">
        <v>2</v>
      </c>
      <c r="O75" s="1">
        <v>44631.212291666663</v>
      </c>
      <c r="P75" s="1">
        <v>44631.263993055552</v>
      </c>
      <c r="Q75">
        <v>1157</v>
      </c>
      <c r="R75">
        <v>3310</v>
      </c>
      <c r="S75" t="b">
        <v>0</v>
      </c>
      <c r="T75" t="s">
        <v>86</v>
      </c>
      <c r="U75" t="b">
        <v>1</v>
      </c>
      <c r="V75" t="s">
        <v>92</v>
      </c>
      <c r="W75" s="1">
        <v>44631.250358796293</v>
      </c>
      <c r="X75">
        <v>2071</v>
      </c>
      <c r="Y75">
        <v>297</v>
      </c>
      <c r="Z75">
        <v>0</v>
      </c>
      <c r="AA75">
        <v>297</v>
      </c>
      <c r="AB75">
        <v>157</v>
      </c>
      <c r="AC75">
        <v>93</v>
      </c>
      <c r="AD75">
        <v>138</v>
      </c>
      <c r="AE75">
        <v>0</v>
      </c>
      <c r="AF75">
        <v>0</v>
      </c>
      <c r="AG75">
        <v>0</v>
      </c>
      <c r="AH75" t="s">
        <v>199</v>
      </c>
      <c r="AI75" s="1">
        <v>44631.263993055552</v>
      </c>
      <c r="AJ75">
        <v>1127</v>
      </c>
      <c r="AK75">
        <v>4</v>
      </c>
      <c r="AL75">
        <v>0</v>
      </c>
      <c r="AM75">
        <v>4</v>
      </c>
      <c r="AN75">
        <v>82</v>
      </c>
      <c r="AO75">
        <v>4</v>
      </c>
      <c r="AP75">
        <v>134</v>
      </c>
      <c r="AQ75">
        <v>0</v>
      </c>
      <c r="AR75">
        <v>0</v>
      </c>
      <c r="AS75">
        <v>0</v>
      </c>
      <c r="AT75" t="s">
        <v>86</v>
      </c>
      <c r="AU75" t="s">
        <v>86</v>
      </c>
      <c r="AV75" t="s">
        <v>86</v>
      </c>
      <c r="AW75" t="s">
        <v>86</v>
      </c>
      <c r="AX75" t="s">
        <v>86</v>
      </c>
      <c r="AY75" t="s">
        <v>86</v>
      </c>
      <c r="AZ75" t="s">
        <v>86</v>
      </c>
      <c r="BA75" t="s">
        <v>86</v>
      </c>
      <c r="BB75" t="s">
        <v>86</v>
      </c>
      <c r="BC75" t="s">
        <v>86</v>
      </c>
      <c r="BD75" t="s">
        <v>86</v>
      </c>
      <c r="BE75" t="s">
        <v>86</v>
      </c>
    </row>
    <row r="76" spans="1:57" x14ac:dyDescent="0.45">
      <c r="A76" t="s">
        <v>277</v>
      </c>
      <c r="B76" t="s">
        <v>77</v>
      </c>
      <c r="C76" t="s">
        <v>240</v>
      </c>
      <c r="D76" t="s">
        <v>79</v>
      </c>
      <c r="E76" s="2" t="str">
        <f>HYPERLINK("capsilon://?command=openfolder&amp;siteaddress=envoy.emaiq-na2.net&amp;folderid=FX6D3D9E1A-E79F-E433-7FDB-160F7FACDE93","FX2202281")</f>
        <v>FX2202281</v>
      </c>
      <c r="F76" t="s">
        <v>80</v>
      </c>
      <c r="G76" t="s">
        <v>80</v>
      </c>
      <c r="H76" t="s">
        <v>81</v>
      </c>
      <c r="I76" t="s">
        <v>254</v>
      </c>
      <c r="J76">
        <v>114</v>
      </c>
      <c r="K76" t="s">
        <v>83</v>
      </c>
      <c r="L76" t="s">
        <v>84</v>
      </c>
      <c r="M76" t="s">
        <v>85</v>
      </c>
      <c r="N76">
        <v>2</v>
      </c>
      <c r="O76" s="1">
        <v>44631.238958333335</v>
      </c>
      <c r="P76" s="1">
        <v>44631.250937500001</v>
      </c>
      <c r="Q76">
        <v>439</v>
      </c>
      <c r="R76">
        <v>596</v>
      </c>
      <c r="S76" t="b">
        <v>0</v>
      </c>
      <c r="T76" t="s">
        <v>86</v>
      </c>
      <c r="U76" t="b">
        <v>1</v>
      </c>
      <c r="V76" t="s">
        <v>191</v>
      </c>
      <c r="W76" s="1">
        <v>44631.241828703707</v>
      </c>
      <c r="X76">
        <v>246</v>
      </c>
      <c r="Y76">
        <v>37</v>
      </c>
      <c r="Z76">
        <v>0</v>
      </c>
      <c r="AA76">
        <v>37</v>
      </c>
      <c r="AB76">
        <v>74</v>
      </c>
      <c r="AC76">
        <v>13</v>
      </c>
      <c r="AD76">
        <v>77</v>
      </c>
      <c r="AE76">
        <v>0</v>
      </c>
      <c r="AF76">
        <v>0</v>
      </c>
      <c r="AG76">
        <v>0</v>
      </c>
      <c r="AH76" t="s">
        <v>199</v>
      </c>
      <c r="AI76" s="1">
        <v>44631.250937500001</v>
      </c>
      <c r="AJ76">
        <v>350</v>
      </c>
      <c r="AK76">
        <v>4</v>
      </c>
      <c r="AL76">
        <v>0</v>
      </c>
      <c r="AM76">
        <v>4</v>
      </c>
      <c r="AN76">
        <v>74</v>
      </c>
      <c r="AO76">
        <v>4</v>
      </c>
      <c r="AP76">
        <v>73</v>
      </c>
      <c r="AQ76">
        <v>0</v>
      </c>
      <c r="AR76">
        <v>0</v>
      </c>
      <c r="AS76">
        <v>0</v>
      </c>
      <c r="AT76" t="s">
        <v>86</v>
      </c>
      <c r="AU76" t="s">
        <v>86</v>
      </c>
      <c r="AV76" t="s">
        <v>86</v>
      </c>
      <c r="AW76" t="s">
        <v>86</v>
      </c>
      <c r="AX76" t="s">
        <v>86</v>
      </c>
      <c r="AY76" t="s">
        <v>86</v>
      </c>
      <c r="AZ76" t="s">
        <v>86</v>
      </c>
      <c r="BA76" t="s">
        <v>86</v>
      </c>
      <c r="BB76" t="s">
        <v>86</v>
      </c>
      <c r="BC76" t="s">
        <v>86</v>
      </c>
      <c r="BD76" t="s">
        <v>86</v>
      </c>
      <c r="BE76" t="s">
        <v>86</v>
      </c>
    </row>
    <row r="77" spans="1:57" x14ac:dyDescent="0.45">
      <c r="A77" t="s">
        <v>278</v>
      </c>
      <c r="B77" t="s">
        <v>77</v>
      </c>
      <c r="C77" t="s">
        <v>201</v>
      </c>
      <c r="D77" t="s">
        <v>79</v>
      </c>
      <c r="E77" s="2" t="str">
        <f>HYPERLINK("capsilon://?command=openfolder&amp;siteaddress=envoy.emaiq-na2.net&amp;folderid=FX154F3376-79A4-4173-10BF-997B2510A021","FX2203227")</f>
        <v>FX2203227</v>
      </c>
      <c r="F77" t="s">
        <v>80</v>
      </c>
      <c r="G77" t="s">
        <v>80</v>
      </c>
      <c r="H77" t="s">
        <v>81</v>
      </c>
      <c r="I77" t="s">
        <v>260</v>
      </c>
      <c r="J77">
        <v>38</v>
      </c>
      <c r="K77" t="s">
        <v>83</v>
      </c>
      <c r="L77" t="s">
        <v>84</v>
      </c>
      <c r="M77" t="s">
        <v>85</v>
      </c>
      <c r="N77">
        <v>2</v>
      </c>
      <c r="O77" s="1">
        <v>44631.243414351855</v>
      </c>
      <c r="P77" s="1">
        <v>44631.251793981479</v>
      </c>
      <c r="Q77">
        <v>229</v>
      </c>
      <c r="R77">
        <v>495</v>
      </c>
      <c r="S77" t="b">
        <v>0</v>
      </c>
      <c r="T77" t="s">
        <v>86</v>
      </c>
      <c r="U77" t="b">
        <v>1</v>
      </c>
      <c r="V77" t="s">
        <v>191</v>
      </c>
      <c r="W77" s="1">
        <v>44631.245844907404</v>
      </c>
      <c r="X77">
        <v>207</v>
      </c>
      <c r="Y77">
        <v>37</v>
      </c>
      <c r="Z77">
        <v>0</v>
      </c>
      <c r="AA77">
        <v>37</v>
      </c>
      <c r="AB77">
        <v>0</v>
      </c>
      <c r="AC77">
        <v>28</v>
      </c>
      <c r="AD77">
        <v>1</v>
      </c>
      <c r="AE77">
        <v>0</v>
      </c>
      <c r="AF77">
        <v>0</v>
      </c>
      <c r="AG77">
        <v>0</v>
      </c>
      <c r="AH77" t="s">
        <v>104</v>
      </c>
      <c r="AI77" s="1">
        <v>44631.251793981479</v>
      </c>
      <c r="AJ77">
        <v>288</v>
      </c>
      <c r="AK77">
        <v>4</v>
      </c>
      <c r="AL77">
        <v>0</v>
      </c>
      <c r="AM77">
        <v>4</v>
      </c>
      <c r="AN77">
        <v>0</v>
      </c>
      <c r="AO77">
        <v>3</v>
      </c>
      <c r="AP77">
        <v>-3</v>
      </c>
      <c r="AQ77">
        <v>0</v>
      </c>
      <c r="AR77">
        <v>0</v>
      </c>
      <c r="AS77">
        <v>0</v>
      </c>
      <c r="AT77" t="s">
        <v>86</v>
      </c>
      <c r="AU77" t="s">
        <v>86</v>
      </c>
      <c r="AV77" t="s">
        <v>86</v>
      </c>
      <c r="AW77" t="s">
        <v>86</v>
      </c>
      <c r="AX77" t="s">
        <v>86</v>
      </c>
      <c r="AY77" t="s">
        <v>86</v>
      </c>
      <c r="AZ77" t="s">
        <v>86</v>
      </c>
      <c r="BA77" t="s">
        <v>86</v>
      </c>
      <c r="BB77" t="s">
        <v>86</v>
      </c>
      <c r="BC77" t="s">
        <v>86</v>
      </c>
      <c r="BD77" t="s">
        <v>86</v>
      </c>
      <c r="BE77" t="s">
        <v>86</v>
      </c>
    </row>
    <row r="78" spans="1:57" x14ac:dyDescent="0.45">
      <c r="A78" t="s">
        <v>279</v>
      </c>
      <c r="B78" t="s">
        <v>77</v>
      </c>
      <c r="C78" t="s">
        <v>262</v>
      </c>
      <c r="D78" t="s">
        <v>79</v>
      </c>
      <c r="E78" s="2" t="str">
        <f>HYPERLINK("capsilon://?command=openfolder&amp;siteaddress=envoy.emaiq-na2.net&amp;folderid=FX40E6DBDD-64AC-F271-34A5-0BB9D966967D","FX2203289")</f>
        <v>FX2203289</v>
      </c>
      <c r="F78" t="s">
        <v>80</v>
      </c>
      <c r="G78" t="s">
        <v>80</v>
      </c>
      <c r="H78" t="s">
        <v>81</v>
      </c>
      <c r="I78" t="s">
        <v>263</v>
      </c>
      <c r="J78">
        <v>401</v>
      </c>
      <c r="K78" t="s">
        <v>83</v>
      </c>
      <c r="L78" t="s">
        <v>84</v>
      </c>
      <c r="M78" t="s">
        <v>85</v>
      </c>
      <c r="N78">
        <v>2</v>
      </c>
      <c r="O78" s="1">
        <v>44631.253055555557</v>
      </c>
      <c r="P78" s="1">
        <v>44631.297291666669</v>
      </c>
      <c r="Q78">
        <v>490</v>
      </c>
      <c r="R78">
        <v>3332</v>
      </c>
      <c r="S78" t="b">
        <v>0</v>
      </c>
      <c r="T78" t="s">
        <v>86</v>
      </c>
      <c r="U78" t="b">
        <v>1</v>
      </c>
      <c r="V78" t="s">
        <v>92</v>
      </c>
      <c r="W78" s="1">
        <v>44631.279293981483</v>
      </c>
      <c r="X78">
        <v>1752</v>
      </c>
      <c r="Y78">
        <v>491</v>
      </c>
      <c r="Z78">
        <v>0</v>
      </c>
      <c r="AA78">
        <v>491</v>
      </c>
      <c r="AB78">
        <v>0</v>
      </c>
      <c r="AC78">
        <v>278</v>
      </c>
      <c r="AD78">
        <v>-90</v>
      </c>
      <c r="AE78">
        <v>0</v>
      </c>
      <c r="AF78">
        <v>0</v>
      </c>
      <c r="AG78">
        <v>0</v>
      </c>
      <c r="AH78" t="s">
        <v>199</v>
      </c>
      <c r="AI78" s="1">
        <v>44631.297291666669</v>
      </c>
      <c r="AJ78">
        <v>1513</v>
      </c>
      <c r="AK78">
        <v>11</v>
      </c>
      <c r="AL78">
        <v>0</v>
      </c>
      <c r="AM78">
        <v>11</v>
      </c>
      <c r="AN78">
        <v>0</v>
      </c>
      <c r="AO78">
        <v>12</v>
      </c>
      <c r="AP78">
        <v>-101</v>
      </c>
      <c r="AQ78">
        <v>0</v>
      </c>
      <c r="AR78">
        <v>0</v>
      </c>
      <c r="AS78">
        <v>0</v>
      </c>
      <c r="AT78" t="s">
        <v>86</v>
      </c>
      <c r="AU78" t="s">
        <v>86</v>
      </c>
      <c r="AV78" t="s">
        <v>86</v>
      </c>
      <c r="AW78" t="s">
        <v>86</v>
      </c>
      <c r="AX78" t="s">
        <v>86</v>
      </c>
      <c r="AY78" t="s">
        <v>86</v>
      </c>
      <c r="AZ78" t="s">
        <v>86</v>
      </c>
      <c r="BA78" t="s">
        <v>86</v>
      </c>
      <c r="BB78" t="s">
        <v>86</v>
      </c>
      <c r="BC78" t="s">
        <v>86</v>
      </c>
      <c r="BD78" t="s">
        <v>86</v>
      </c>
      <c r="BE78" t="s">
        <v>86</v>
      </c>
    </row>
    <row r="79" spans="1:57" x14ac:dyDescent="0.45">
      <c r="A79" t="s">
        <v>280</v>
      </c>
      <c r="B79" t="s">
        <v>77</v>
      </c>
      <c r="C79" t="s">
        <v>201</v>
      </c>
      <c r="D79" t="s">
        <v>79</v>
      </c>
      <c r="E79" s="2" t="str">
        <f>HYPERLINK("capsilon://?command=openfolder&amp;siteaddress=envoy.emaiq-na2.net&amp;folderid=FX154F3376-79A4-4173-10BF-997B2510A021","FX2203227")</f>
        <v>FX2203227</v>
      </c>
      <c r="F79" t="s">
        <v>80</v>
      </c>
      <c r="G79" t="s">
        <v>80</v>
      </c>
      <c r="H79" t="s">
        <v>81</v>
      </c>
      <c r="I79" t="s">
        <v>265</v>
      </c>
      <c r="J79">
        <v>228</v>
      </c>
      <c r="K79" t="s">
        <v>83</v>
      </c>
      <c r="L79" t="s">
        <v>84</v>
      </c>
      <c r="M79" t="s">
        <v>85</v>
      </c>
      <c r="N79">
        <v>2</v>
      </c>
      <c r="O79" s="1">
        <v>44631.255914351852</v>
      </c>
      <c r="P79" s="1">
        <v>44631.281400462962</v>
      </c>
      <c r="Q79">
        <v>500</v>
      </c>
      <c r="R79">
        <v>1702</v>
      </c>
      <c r="S79" t="b">
        <v>0</v>
      </c>
      <c r="T79" t="s">
        <v>86</v>
      </c>
      <c r="U79" t="b">
        <v>1</v>
      </c>
      <c r="V79" t="s">
        <v>191</v>
      </c>
      <c r="W79" s="1">
        <v>44631.26835648148</v>
      </c>
      <c r="X79">
        <v>589</v>
      </c>
      <c r="Y79">
        <v>112</v>
      </c>
      <c r="Z79">
        <v>0</v>
      </c>
      <c r="AA79">
        <v>112</v>
      </c>
      <c r="AB79">
        <v>111</v>
      </c>
      <c r="AC79">
        <v>42</v>
      </c>
      <c r="AD79">
        <v>116</v>
      </c>
      <c r="AE79">
        <v>0</v>
      </c>
      <c r="AF79">
        <v>0</v>
      </c>
      <c r="AG79">
        <v>0</v>
      </c>
      <c r="AH79" t="s">
        <v>104</v>
      </c>
      <c r="AI79" s="1">
        <v>44631.281400462962</v>
      </c>
      <c r="AJ79">
        <v>1096</v>
      </c>
      <c r="AK79">
        <v>12</v>
      </c>
      <c r="AL79">
        <v>0</v>
      </c>
      <c r="AM79">
        <v>12</v>
      </c>
      <c r="AN79">
        <v>111</v>
      </c>
      <c r="AO79">
        <v>12</v>
      </c>
      <c r="AP79">
        <v>104</v>
      </c>
      <c r="AQ79">
        <v>0</v>
      </c>
      <c r="AR79">
        <v>0</v>
      </c>
      <c r="AS79">
        <v>0</v>
      </c>
      <c r="AT79" t="s">
        <v>86</v>
      </c>
      <c r="AU79" t="s">
        <v>86</v>
      </c>
      <c r="AV79" t="s">
        <v>86</v>
      </c>
      <c r="AW79" t="s">
        <v>86</v>
      </c>
      <c r="AX79" t="s">
        <v>86</v>
      </c>
      <c r="AY79" t="s">
        <v>86</v>
      </c>
      <c r="AZ79" t="s">
        <v>86</v>
      </c>
      <c r="BA79" t="s">
        <v>86</v>
      </c>
      <c r="BB79" t="s">
        <v>86</v>
      </c>
      <c r="BC79" t="s">
        <v>86</v>
      </c>
      <c r="BD79" t="s">
        <v>86</v>
      </c>
      <c r="BE79" t="s">
        <v>86</v>
      </c>
    </row>
    <row r="80" spans="1:57" x14ac:dyDescent="0.45">
      <c r="A80" t="s">
        <v>281</v>
      </c>
      <c r="B80" t="s">
        <v>77</v>
      </c>
      <c r="C80" t="s">
        <v>267</v>
      </c>
      <c r="D80" t="s">
        <v>79</v>
      </c>
      <c r="E80" s="2" t="str">
        <f>HYPERLINK("capsilon://?command=openfolder&amp;siteaddress=envoy.emaiq-na2.net&amp;folderid=FXB8BC7CEE-C5E9-ED52-E0EB-6D222E8B478D","FX2203320")</f>
        <v>FX2203320</v>
      </c>
      <c r="F80" t="s">
        <v>80</v>
      </c>
      <c r="G80" t="s">
        <v>80</v>
      </c>
      <c r="H80" t="s">
        <v>81</v>
      </c>
      <c r="I80" t="s">
        <v>268</v>
      </c>
      <c r="J80">
        <v>293</v>
      </c>
      <c r="K80" t="s">
        <v>83</v>
      </c>
      <c r="L80" t="s">
        <v>84</v>
      </c>
      <c r="M80" t="s">
        <v>85</v>
      </c>
      <c r="N80">
        <v>2</v>
      </c>
      <c r="O80" s="1">
        <v>44631.255972222221</v>
      </c>
      <c r="P80" s="1">
        <v>44631.368935185186</v>
      </c>
      <c r="Q80">
        <v>2656</v>
      </c>
      <c r="R80">
        <v>7104</v>
      </c>
      <c r="S80" t="b">
        <v>0</v>
      </c>
      <c r="T80" t="s">
        <v>86</v>
      </c>
      <c r="U80" t="b">
        <v>1</v>
      </c>
      <c r="V80" t="s">
        <v>92</v>
      </c>
      <c r="W80" s="1">
        <v>44631.311921296299</v>
      </c>
      <c r="X80">
        <v>2818</v>
      </c>
      <c r="Y80">
        <v>526</v>
      </c>
      <c r="Z80">
        <v>0</v>
      </c>
      <c r="AA80">
        <v>526</v>
      </c>
      <c r="AB80">
        <v>0</v>
      </c>
      <c r="AC80">
        <v>441</v>
      </c>
      <c r="AD80">
        <v>-233</v>
      </c>
      <c r="AE80">
        <v>0</v>
      </c>
      <c r="AF80">
        <v>0</v>
      </c>
      <c r="AG80">
        <v>0</v>
      </c>
      <c r="AH80" t="s">
        <v>104</v>
      </c>
      <c r="AI80" s="1">
        <v>44631.368935185186</v>
      </c>
      <c r="AJ80">
        <v>2836</v>
      </c>
      <c r="AK80">
        <v>7</v>
      </c>
      <c r="AL80">
        <v>0</v>
      </c>
      <c r="AM80">
        <v>7</v>
      </c>
      <c r="AN80">
        <v>0</v>
      </c>
      <c r="AO80">
        <v>7</v>
      </c>
      <c r="AP80">
        <v>-240</v>
      </c>
      <c r="AQ80">
        <v>0</v>
      </c>
      <c r="AR80">
        <v>0</v>
      </c>
      <c r="AS80">
        <v>0</v>
      </c>
      <c r="AT80" t="s">
        <v>86</v>
      </c>
      <c r="AU80" t="s">
        <v>86</v>
      </c>
      <c r="AV80" t="s">
        <v>86</v>
      </c>
      <c r="AW80" t="s">
        <v>86</v>
      </c>
      <c r="AX80" t="s">
        <v>86</v>
      </c>
      <c r="AY80" t="s">
        <v>86</v>
      </c>
      <c r="AZ80" t="s">
        <v>86</v>
      </c>
      <c r="BA80" t="s">
        <v>86</v>
      </c>
      <c r="BB80" t="s">
        <v>86</v>
      </c>
      <c r="BC80" t="s">
        <v>86</v>
      </c>
      <c r="BD80" t="s">
        <v>86</v>
      </c>
      <c r="BE80" t="s">
        <v>86</v>
      </c>
    </row>
    <row r="81" spans="1:57" x14ac:dyDescent="0.45">
      <c r="A81" t="s">
        <v>282</v>
      </c>
      <c r="B81" t="s">
        <v>77</v>
      </c>
      <c r="C81" t="s">
        <v>243</v>
      </c>
      <c r="D81" t="s">
        <v>79</v>
      </c>
      <c r="E81" s="2" t="str">
        <f>HYPERLINK("capsilon://?command=openfolder&amp;siteaddress=envoy.emaiq-na2.net&amp;folderid=FXD9DD23B5-8D19-CCCE-77D5-CE0944EA91D6","FX2203310")</f>
        <v>FX2203310</v>
      </c>
      <c r="F81" t="s">
        <v>80</v>
      </c>
      <c r="G81" t="s">
        <v>80</v>
      </c>
      <c r="H81" t="s">
        <v>81</v>
      </c>
      <c r="I81" t="s">
        <v>273</v>
      </c>
      <c r="J81">
        <v>152</v>
      </c>
      <c r="K81" t="s">
        <v>83</v>
      </c>
      <c r="L81" t="s">
        <v>84</v>
      </c>
      <c r="M81" t="s">
        <v>85</v>
      </c>
      <c r="N81">
        <v>2</v>
      </c>
      <c r="O81" s="1">
        <v>44631.28502314815</v>
      </c>
      <c r="P81" s="1">
        <v>44631.319884259261</v>
      </c>
      <c r="Q81">
        <v>1399</v>
      </c>
      <c r="R81">
        <v>1613</v>
      </c>
      <c r="S81" t="b">
        <v>0</v>
      </c>
      <c r="T81" t="s">
        <v>86</v>
      </c>
      <c r="U81" t="b">
        <v>1</v>
      </c>
      <c r="V81" t="s">
        <v>96</v>
      </c>
      <c r="W81" s="1">
        <v>44631.295682870368</v>
      </c>
      <c r="X81">
        <v>655</v>
      </c>
      <c r="Y81">
        <v>74</v>
      </c>
      <c r="Z81">
        <v>0</v>
      </c>
      <c r="AA81">
        <v>74</v>
      </c>
      <c r="AB81">
        <v>74</v>
      </c>
      <c r="AC81">
        <v>35</v>
      </c>
      <c r="AD81">
        <v>78</v>
      </c>
      <c r="AE81">
        <v>0</v>
      </c>
      <c r="AF81">
        <v>0</v>
      </c>
      <c r="AG81">
        <v>0</v>
      </c>
      <c r="AH81" t="s">
        <v>104</v>
      </c>
      <c r="AI81" s="1">
        <v>44631.319884259261</v>
      </c>
      <c r="AJ81">
        <v>949</v>
      </c>
      <c r="AK81">
        <v>0</v>
      </c>
      <c r="AL81">
        <v>0</v>
      </c>
      <c r="AM81">
        <v>0</v>
      </c>
      <c r="AN81">
        <v>74</v>
      </c>
      <c r="AO81">
        <v>0</v>
      </c>
      <c r="AP81">
        <v>78</v>
      </c>
      <c r="AQ81">
        <v>0</v>
      </c>
      <c r="AR81">
        <v>0</v>
      </c>
      <c r="AS81">
        <v>0</v>
      </c>
      <c r="AT81" t="s">
        <v>86</v>
      </c>
      <c r="AU81" t="s">
        <v>86</v>
      </c>
      <c r="AV81" t="s">
        <v>86</v>
      </c>
      <c r="AW81" t="s">
        <v>86</v>
      </c>
      <c r="AX81" t="s">
        <v>86</v>
      </c>
      <c r="AY81" t="s">
        <v>86</v>
      </c>
      <c r="AZ81" t="s">
        <v>86</v>
      </c>
      <c r="BA81" t="s">
        <v>86</v>
      </c>
      <c r="BB81" t="s">
        <v>86</v>
      </c>
      <c r="BC81" t="s">
        <v>86</v>
      </c>
      <c r="BD81" t="s">
        <v>86</v>
      </c>
      <c r="BE81" t="s">
        <v>86</v>
      </c>
    </row>
    <row r="82" spans="1:57" x14ac:dyDescent="0.45">
      <c r="A82" t="s">
        <v>283</v>
      </c>
      <c r="B82" t="s">
        <v>77</v>
      </c>
      <c r="C82" t="s">
        <v>99</v>
      </c>
      <c r="D82" t="s">
        <v>79</v>
      </c>
      <c r="E82" s="2" t="str">
        <f>HYPERLINK("capsilon://?command=openfolder&amp;siteaddress=envoy.emaiq-na2.net&amp;folderid=FXBFC80110-DBE0-36B8-75D3-F8787A872862","FX220291")</f>
        <v>FX220291</v>
      </c>
      <c r="F82" t="s">
        <v>80</v>
      </c>
      <c r="G82" t="s">
        <v>80</v>
      </c>
      <c r="H82" t="s">
        <v>81</v>
      </c>
      <c r="I82" t="s">
        <v>284</v>
      </c>
      <c r="J82">
        <v>70</v>
      </c>
      <c r="K82" t="s">
        <v>83</v>
      </c>
      <c r="L82" t="s">
        <v>84</v>
      </c>
      <c r="M82" t="s">
        <v>85</v>
      </c>
      <c r="N82">
        <v>2</v>
      </c>
      <c r="O82" s="1">
        <v>44631.38140046296</v>
      </c>
      <c r="P82" s="1">
        <v>44631.404270833336</v>
      </c>
      <c r="Q82">
        <v>799</v>
      </c>
      <c r="R82">
        <v>1177</v>
      </c>
      <c r="S82" t="b">
        <v>0</v>
      </c>
      <c r="T82" t="s">
        <v>86</v>
      </c>
      <c r="U82" t="b">
        <v>0</v>
      </c>
      <c r="V82" t="s">
        <v>92</v>
      </c>
      <c r="W82" s="1">
        <v>44631.391956018517</v>
      </c>
      <c r="X82">
        <v>663</v>
      </c>
      <c r="Y82">
        <v>93</v>
      </c>
      <c r="Z82">
        <v>0</v>
      </c>
      <c r="AA82">
        <v>93</v>
      </c>
      <c r="AB82">
        <v>0</v>
      </c>
      <c r="AC82">
        <v>63</v>
      </c>
      <c r="AD82">
        <v>-23</v>
      </c>
      <c r="AE82">
        <v>0</v>
      </c>
      <c r="AF82">
        <v>0</v>
      </c>
      <c r="AG82">
        <v>0</v>
      </c>
      <c r="AH82" t="s">
        <v>88</v>
      </c>
      <c r="AI82" s="1">
        <v>44631.404270833336</v>
      </c>
      <c r="AJ82">
        <v>430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-23</v>
      </c>
      <c r="AQ82">
        <v>0</v>
      </c>
      <c r="AR82">
        <v>0</v>
      </c>
      <c r="AS82">
        <v>0</v>
      </c>
      <c r="AT82" t="s">
        <v>86</v>
      </c>
      <c r="AU82" t="s">
        <v>86</v>
      </c>
      <c r="AV82" t="s">
        <v>86</v>
      </c>
      <c r="AW82" t="s">
        <v>86</v>
      </c>
      <c r="AX82" t="s">
        <v>86</v>
      </c>
      <c r="AY82" t="s">
        <v>86</v>
      </c>
      <c r="AZ82" t="s">
        <v>86</v>
      </c>
      <c r="BA82" t="s">
        <v>86</v>
      </c>
      <c r="BB82" t="s">
        <v>86</v>
      </c>
      <c r="BC82" t="s">
        <v>86</v>
      </c>
      <c r="BD82" t="s">
        <v>86</v>
      </c>
      <c r="BE82" t="s">
        <v>86</v>
      </c>
    </row>
    <row r="83" spans="1:57" x14ac:dyDescent="0.45">
      <c r="A83" t="s">
        <v>285</v>
      </c>
      <c r="B83" t="s">
        <v>77</v>
      </c>
      <c r="C83" t="s">
        <v>286</v>
      </c>
      <c r="D83" t="s">
        <v>79</v>
      </c>
      <c r="E83" s="2" t="str">
        <f>HYPERLINK("capsilon://?command=openfolder&amp;siteaddress=envoy.emaiq-na2.net&amp;folderid=FXAB43A8C7-6100-D277-E2A3-C5381225DB7A","FX220238")</f>
        <v>FX220238</v>
      </c>
      <c r="F83" t="s">
        <v>80</v>
      </c>
      <c r="G83" t="s">
        <v>80</v>
      </c>
      <c r="H83" t="s">
        <v>81</v>
      </c>
      <c r="I83" t="s">
        <v>287</v>
      </c>
      <c r="J83">
        <v>30</v>
      </c>
      <c r="K83" t="s">
        <v>83</v>
      </c>
      <c r="L83" t="s">
        <v>84</v>
      </c>
      <c r="M83" t="s">
        <v>85</v>
      </c>
      <c r="N83">
        <v>2</v>
      </c>
      <c r="O83" s="1">
        <v>44631.391099537039</v>
      </c>
      <c r="P83" s="1">
        <v>44631.401631944442</v>
      </c>
      <c r="Q83">
        <v>595</v>
      </c>
      <c r="R83">
        <v>315</v>
      </c>
      <c r="S83" t="b">
        <v>0</v>
      </c>
      <c r="T83" t="s">
        <v>86</v>
      </c>
      <c r="U83" t="b">
        <v>0</v>
      </c>
      <c r="V83" t="s">
        <v>96</v>
      </c>
      <c r="W83" s="1">
        <v>44631.393842592595</v>
      </c>
      <c r="X83">
        <v>166</v>
      </c>
      <c r="Y83">
        <v>9</v>
      </c>
      <c r="Z83">
        <v>0</v>
      </c>
      <c r="AA83">
        <v>9</v>
      </c>
      <c r="AB83">
        <v>0</v>
      </c>
      <c r="AC83">
        <v>3</v>
      </c>
      <c r="AD83">
        <v>21</v>
      </c>
      <c r="AE83">
        <v>0</v>
      </c>
      <c r="AF83">
        <v>0</v>
      </c>
      <c r="AG83">
        <v>0</v>
      </c>
      <c r="AH83" t="s">
        <v>199</v>
      </c>
      <c r="AI83" s="1">
        <v>44631.401631944442</v>
      </c>
      <c r="AJ83">
        <v>132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21</v>
      </c>
      <c r="AQ83">
        <v>0</v>
      </c>
      <c r="AR83">
        <v>0</v>
      </c>
      <c r="AS83">
        <v>0</v>
      </c>
      <c r="AT83" t="s">
        <v>86</v>
      </c>
      <c r="AU83" t="s">
        <v>86</v>
      </c>
      <c r="AV83" t="s">
        <v>86</v>
      </c>
      <c r="AW83" t="s">
        <v>86</v>
      </c>
      <c r="AX83" t="s">
        <v>86</v>
      </c>
      <c r="AY83" t="s">
        <v>86</v>
      </c>
      <c r="AZ83" t="s">
        <v>86</v>
      </c>
      <c r="BA83" t="s">
        <v>86</v>
      </c>
      <c r="BB83" t="s">
        <v>86</v>
      </c>
      <c r="BC83" t="s">
        <v>86</v>
      </c>
      <c r="BD83" t="s">
        <v>86</v>
      </c>
      <c r="BE83" t="s">
        <v>86</v>
      </c>
    </row>
    <row r="84" spans="1:57" x14ac:dyDescent="0.45">
      <c r="A84" t="s">
        <v>288</v>
      </c>
      <c r="B84" t="s">
        <v>77</v>
      </c>
      <c r="C84" t="s">
        <v>289</v>
      </c>
      <c r="D84" t="s">
        <v>79</v>
      </c>
      <c r="E84" s="2" t="str">
        <f>HYPERLINK("capsilon://?command=openfolder&amp;siteaddress=envoy.emaiq-na2.net&amp;folderid=FX8A2D2FC4-495F-69A7-721E-572CC71B729D","FX220276")</f>
        <v>FX220276</v>
      </c>
      <c r="F84" t="s">
        <v>80</v>
      </c>
      <c r="G84" t="s">
        <v>80</v>
      </c>
      <c r="H84" t="s">
        <v>81</v>
      </c>
      <c r="I84" t="s">
        <v>290</v>
      </c>
      <c r="J84">
        <v>30</v>
      </c>
      <c r="K84" t="s">
        <v>83</v>
      </c>
      <c r="L84" t="s">
        <v>84</v>
      </c>
      <c r="M84" t="s">
        <v>85</v>
      </c>
      <c r="N84">
        <v>2</v>
      </c>
      <c r="O84" s="1">
        <v>44631.405034722222</v>
      </c>
      <c r="P84" s="1">
        <v>44631.413842592592</v>
      </c>
      <c r="Q84">
        <v>500</v>
      </c>
      <c r="R84">
        <v>261</v>
      </c>
      <c r="S84" t="b">
        <v>0</v>
      </c>
      <c r="T84" t="s">
        <v>86</v>
      </c>
      <c r="U84" t="b">
        <v>0</v>
      </c>
      <c r="V84" t="s">
        <v>96</v>
      </c>
      <c r="W84" s="1">
        <v>44631.4065162037</v>
      </c>
      <c r="X84">
        <v>97</v>
      </c>
      <c r="Y84">
        <v>9</v>
      </c>
      <c r="Z84">
        <v>0</v>
      </c>
      <c r="AA84">
        <v>9</v>
      </c>
      <c r="AB84">
        <v>0</v>
      </c>
      <c r="AC84">
        <v>5</v>
      </c>
      <c r="AD84">
        <v>21</v>
      </c>
      <c r="AE84">
        <v>0</v>
      </c>
      <c r="AF84">
        <v>0</v>
      </c>
      <c r="AG84">
        <v>0</v>
      </c>
      <c r="AH84" t="s">
        <v>104</v>
      </c>
      <c r="AI84" s="1">
        <v>44631.413842592592</v>
      </c>
      <c r="AJ84">
        <v>153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21</v>
      </c>
      <c r="AQ84">
        <v>0</v>
      </c>
      <c r="AR84">
        <v>0</v>
      </c>
      <c r="AS84">
        <v>0</v>
      </c>
      <c r="AT84" t="s">
        <v>86</v>
      </c>
      <c r="AU84" t="s">
        <v>86</v>
      </c>
      <c r="AV84" t="s">
        <v>86</v>
      </c>
      <c r="AW84" t="s">
        <v>86</v>
      </c>
      <c r="AX84" t="s">
        <v>86</v>
      </c>
      <c r="AY84" t="s">
        <v>86</v>
      </c>
      <c r="AZ84" t="s">
        <v>86</v>
      </c>
      <c r="BA84" t="s">
        <v>86</v>
      </c>
      <c r="BB84" t="s">
        <v>86</v>
      </c>
      <c r="BC84" t="s">
        <v>86</v>
      </c>
      <c r="BD84" t="s">
        <v>86</v>
      </c>
      <c r="BE84" t="s">
        <v>86</v>
      </c>
    </row>
    <row r="85" spans="1:57" x14ac:dyDescent="0.45">
      <c r="A85" t="s">
        <v>291</v>
      </c>
      <c r="B85" t="s">
        <v>77</v>
      </c>
      <c r="C85" t="s">
        <v>292</v>
      </c>
      <c r="D85" t="s">
        <v>79</v>
      </c>
      <c r="E85" s="2" t="str">
        <f>HYPERLINK("capsilon://?command=openfolder&amp;siteaddress=envoy.emaiq-na2.net&amp;folderid=FXB07A3D69-D788-69A7-6B54-AD05BC064910","FX2203255")</f>
        <v>FX2203255</v>
      </c>
      <c r="F85" t="s">
        <v>80</v>
      </c>
      <c r="G85" t="s">
        <v>80</v>
      </c>
      <c r="H85" t="s">
        <v>81</v>
      </c>
      <c r="I85" t="s">
        <v>293</v>
      </c>
      <c r="J85">
        <v>535</v>
      </c>
      <c r="K85" t="s">
        <v>83</v>
      </c>
      <c r="L85" t="s">
        <v>84</v>
      </c>
      <c r="M85" t="s">
        <v>85</v>
      </c>
      <c r="N85">
        <v>1</v>
      </c>
      <c r="O85" s="1">
        <v>44631.415393518517</v>
      </c>
      <c r="P85" s="1">
        <v>44631.424884259257</v>
      </c>
      <c r="Q85">
        <v>212</v>
      </c>
      <c r="R85">
        <v>608</v>
      </c>
      <c r="S85" t="b">
        <v>0</v>
      </c>
      <c r="T85" t="s">
        <v>86</v>
      </c>
      <c r="U85" t="b">
        <v>0</v>
      </c>
      <c r="V85" t="s">
        <v>92</v>
      </c>
      <c r="W85" s="1">
        <v>44631.424884259257</v>
      </c>
      <c r="X85">
        <v>608</v>
      </c>
      <c r="Y85">
        <v>37</v>
      </c>
      <c r="Z85">
        <v>0</v>
      </c>
      <c r="AA85">
        <v>37</v>
      </c>
      <c r="AB85">
        <v>0</v>
      </c>
      <c r="AC85">
        <v>0</v>
      </c>
      <c r="AD85">
        <v>498</v>
      </c>
      <c r="AE85">
        <v>422</v>
      </c>
      <c r="AF85">
        <v>0</v>
      </c>
      <c r="AG85">
        <v>19</v>
      </c>
      <c r="AH85" t="s">
        <v>86</v>
      </c>
      <c r="AI85" t="s">
        <v>86</v>
      </c>
      <c r="AJ85" t="s">
        <v>86</v>
      </c>
      <c r="AK85" t="s">
        <v>86</v>
      </c>
      <c r="AL85" t="s">
        <v>86</v>
      </c>
      <c r="AM85" t="s">
        <v>86</v>
      </c>
      <c r="AN85" t="s">
        <v>86</v>
      </c>
      <c r="AO85" t="s">
        <v>86</v>
      </c>
      <c r="AP85" t="s">
        <v>86</v>
      </c>
      <c r="AQ85" t="s">
        <v>86</v>
      </c>
      <c r="AR85" t="s">
        <v>86</v>
      </c>
      <c r="AS85" t="s">
        <v>86</v>
      </c>
      <c r="AT85" t="s">
        <v>86</v>
      </c>
      <c r="AU85" t="s">
        <v>86</v>
      </c>
      <c r="AV85" t="s">
        <v>86</v>
      </c>
      <c r="AW85" t="s">
        <v>86</v>
      </c>
      <c r="AX85" t="s">
        <v>86</v>
      </c>
      <c r="AY85" t="s">
        <v>86</v>
      </c>
      <c r="AZ85" t="s">
        <v>86</v>
      </c>
      <c r="BA85" t="s">
        <v>86</v>
      </c>
      <c r="BB85" t="s">
        <v>86</v>
      </c>
      <c r="BC85" t="s">
        <v>86</v>
      </c>
      <c r="BD85" t="s">
        <v>86</v>
      </c>
      <c r="BE85" t="s">
        <v>86</v>
      </c>
    </row>
    <row r="86" spans="1:57" x14ac:dyDescent="0.45">
      <c r="A86" t="s">
        <v>294</v>
      </c>
      <c r="B86" t="s">
        <v>77</v>
      </c>
      <c r="C86" t="s">
        <v>295</v>
      </c>
      <c r="D86" t="s">
        <v>79</v>
      </c>
      <c r="E86" s="2" t="str">
        <f>HYPERLINK("capsilon://?command=openfolder&amp;siteaddress=envoy.emaiq-na2.net&amp;folderid=FXEB409F9C-771A-E9ED-428F-9DB6C8D68E34","FX2202391")</f>
        <v>FX2202391</v>
      </c>
      <c r="F86" t="s">
        <v>80</v>
      </c>
      <c r="G86" t="s">
        <v>80</v>
      </c>
      <c r="H86" t="s">
        <v>81</v>
      </c>
      <c r="I86" t="s">
        <v>296</v>
      </c>
      <c r="J86">
        <v>731</v>
      </c>
      <c r="K86" t="s">
        <v>83</v>
      </c>
      <c r="L86" t="s">
        <v>84</v>
      </c>
      <c r="M86" t="s">
        <v>85</v>
      </c>
      <c r="N86">
        <v>1</v>
      </c>
      <c r="O86" s="1">
        <v>44631.421631944446</v>
      </c>
      <c r="P86" s="1">
        <v>44631.448773148149</v>
      </c>
      <c r="Q86">
        <v>829</v>
      </c>
      <c r="R86">
        <v>1516</v>
      </c>
      <c r="S86" t="b">
        <v>0</v>
      </c>
      <c r="T86" t="s">
        <v>86</v>
      </c>
      <c r="U86" t="b">
        <v>0</v>
      </c>
      <c r="V86" t="s">
        <v>96</v>
      </c>
      <c r="W86" s="1">
        <v>44631.448773148149</v>
      </c>
      <c r="X86">
        <v>1426</v>
      </c>
      <c r="Y86">
        <v>0</v>
      </c>
      <c r="Z86">
        <v>0</v>
      </c>
      <c r="AA86">
        <v>0</v>
      </c>
      <c r="AB86">
        <v>0</v>
      </c>
      <c r="AC86">
        <v>0</v>
      </c>
      <c r="AD86">
        <v>731</v>
      </c>
      <c r="AE86">
        <v>687</v>
      </c>
      <c r="AF86">
        <v>0</v>
      </c>
      <c r="AG86">
        <v>16</v>
      </c>
      <c r="AH86" t="s">
        <v>86</v>
      </c>
      <c r="AI86" t="s">
        <v>86</v>
      </c>
      <c r="AJ86" t="s">
        <v>86</v>
      </c>
      <c r="AK86" t="s">
        <v>86</v>
      </c>
      <c r="AL86" t="s">
        <v>86</v>
      </c>
      <c r="AM86" t="s">
        <v>86</v>
      </c>
      <c r="AN86" t="s">
        <v>86</v>
      </c>
      <c r="AO86" t="s">
        <v>86</v>
      </c>
      <c r="AP86" t="s">
        <v>86</v>
      </c>
      <c r="AQ86" t="s">
        <v>86</v>
      </c>
      <c r="AR86" t="s">
        <v>86</v>
      </c>
      <c r="AS86" t="s">
        <v>86</v>
      </c>
      <c r="AT86" t="s">
        <v>86</v>
      </c>
      <c r="AU86" t="s">
        <v>86</v>
      </c>
      <c r="AV86" t="s">
        <v>86</v>
      </c>
      <c r="AW86" t="s">
        <v>86</v>
      </c>
      <c r="AX86" t="s">
        <v>86</v>
      </c>
      <c r="AY86" t="s">
        <v>86</v>
      </c>
      <c r="AZ86" t="s">
        <v>86</v>
      </c>
      <c r="BA86" t="s">
        <v>86</v>
      </c>
      <c r="BB86" t="s">
        <v>86</v>
      </c>
      <c r="BC86" t="s">
        <v>86</v>
      </c>
      <c r="BD86" t="s">
        <v>86</v>
      </c>
      <c r="BE86" t="s">
        <v>86</v>
      </c>
    </row>
    <row r="87" spans="1:57" x14ac:dyDescent="0.45">
      <c r="A87" t="s">
        <v>297</v>
      </c>
      <c r="B87" t="s">
        <v>77</v>
      </c>
      <c r="C87" t="s">
        <v>292</v>
      </c>
      <c r="D87" t="s">
        <v>79</v>
      </c>
      <c r="E87" s="2" t="str">
        <f>HYPERLINK("capsilon://?command=openfolder&amp;siteaddress=envoy.emaiq-na2.net&amp;folderid=FXB07A3D69-D788-69A7-6B54-AD05BC064910","FX2203255")</f>
        <v>FX2203255</v>
      </c>
      <c r="F87" t="s">
        <v>80</v>
      </c>
      <c r="G87" t="s">
        <v>80</v>
      </c>
      <c r="H87" t="s">
        <v>81</v>
      </c>
      <c r="I87" t="s">
        <v>293</v>
      </c>
      <c r="J87">
        <v>913</v>
      </c>
      <c r="K87" t="s">
        <v>83</v>
      </c>
      <c r="L87" t="s">
        <v>84</v>
      </c>
      <c r="M87" t="s">
        <v>85</v>
      </c>
      <c r="N87">
        <v>2</v>
      </c>
      <c r="O87" s="1">
        <v>44631.426585648151</v>
      </c>
      <c r="P87" s="1">
        <v>44631.468553240738</v>
      </c>
      <c r="Q87">
        <v>21</v>
      </c>
      <c r="R87">
        <v>3605</v>
      </c>
      <c r="S87" t="b">
        <v>0</v>
      </c>
      <c r="T87" t="s">
        <v>86</v>
      </c>
      <c r="U87" t="b">
        <v>1</v>
      </c>
      <c r="V87" t="s">
        <v>92</v>
      </c>
      <c r="W87" s="1">
        <v>44631.449861111112</v>
      </c>
      <c r="X87">
        <v>2004</v>
      </c>
      <c r="Y87">
        <v>516</v>
      </c>
      <c r="Z87">
        <v>0</v>
      </c>
      <c r="AA87">
        <v>516</v>
      </c>
      <c r="AB87">
        <v>200</v>
      </c>
      <c r="AC87">
        <v>140</v>
      </c>
      <c r="AD87">
        <v>397</v>
      </c>
      <c r="AE87">
        <v>0</v>
      </c>
      <c r="AF87">
        <v>0</v>
      </c>
      <c r="AG87">
        <v>0</v>
      </c>
      <c r="AH87" t="s">
        <v>88</v>
      </c>
      <c r="AI87" s="1">
        <v>44631.468553240738</v>
      </c>
      <c r="AJ87">
        <v>1601</v>
      </c>
      <c r="AK87">
        <v>0</v>
      </c>
      <c r="AL87">
        <v>0</v>
      </c>
      <c r="AM87">
        <v>0</v>
      </c>
      <c r="AN87">
        <v>209</v>
      </c>
      <c r="AO87">
        <v>0</v>
      </c>
      <c r="AP87">
        <v>397</v>
      </c>
      <c r="AQ87">
        <v>0</v>
      </c>
      <c r="AR87">
        <v>0</v>
      </c>
      <c r="AS87">
        <v>0</v>
      </c>
      <c r="AT87" t="s">
        <v>86</v>
      </c>
      <c r="AU87" t="s">
        <v>86</v>
      </c>
      <c r="AV87" t="s">
        <v>86</v>
      </c>
      <c r="AW87" t="s">
        <v>86</v>
      </c>
      <c r="AX87" t="s">
        <v>86</v>
      </c>
      <c r="AY87" t="s">
        <v>86</v>
      </c>
      <c r="AZ87" t="s">
        <v>86</v>
      </c>
      <c r="BA87" t="s">
        <v>86</v>
      </c>
      <c r="BB87" t="s">
        <v>86</v>
      </c>
      <c r="BC87" t="s">
        <v>86</v>
      </c>
      <c r="BD87" t="s">
        <v>86</v>
      </c>
      <c r="BE87" t="s">
        <v>86</v>
      </c>
    </row>
    <row r="88" spans="1:57" hidden="1" x14ac:dyDescent="0.45">
      <c r="A88" t="s">
        <v>298</v>
      </c>
      <c r="B88" t="s">
        <v>77</v>
      </c>
      <c r="C88" t="s">
        <v>299</v>
      </c>
      <c r="D88" t="s">
        <v>79</v>
      </c>
      <c r="E88" s="2" t="str">
        <f>HYPERLINK("capsilon://?command=openfolder&amp;siteaddress=envoy.emaiq-na2.net&amp;folderid=FX66E88CF7-73AB-5EEB-5F69-93A586A148EF","FX2202269")</f>
        <v>FX2202269</v>
      </c>
      <c r="F88" t="s">
        <v>80</v>
      </c>
      <c r="G88" t="s">
        <v>80</v>
      </c>
      <c r="H88" t="s">
        <v>81</v>
      </c>
      <c r="I88" t="s">
        <v>300</v>
      </c>
      <c r="J88">
        <v>66</v>
      </c>
      <c r="K88" t="s">
        <v>83</v>
      </c>
      <c r="L88" t="s">
        <v>84</v>
      </c>
      <c r="M88" t="s">
        <v>85</v>
      </c>
      <c r="N88">
        <v>2</v>
      </c>
      <c r="O88" s="1">
        <v>44622.407395833332</v>
      </c>
      <c r="P88" s="1">
        <v>44623.817407407405</v>
      </c>
      <c r="Q88">
        <v>115499</v>
      </c>
      <c r="R88">
        <v>6326</v>
      </c>
      <c r="S88" t="b">
        <v>0</v>
      </c>
      <c r="T88" t="s">
        <v>86</v>
      </c>
      <c r="U88" t="b">
        <v>0</v>
      </c>
      <c r="V88" t="s">
        <v>96</v>
      </c>
      <c r="W88" s="1">
        <v>44623.182326388887</v>
      </c>
      <c r="X88">
        <v>356</v>
      </c>
      <c r="Y88">
        <v>0</v>
      </c>
      <c r="Z88">
        <v>0</v>
      </c>
      <c r="AA88">
        <v>0</v>
      </c>
      <c r="AB88">
        <v>52</v>
      </c>
      <c r="AC88">
        <v>0</v>
      </c>
      <c r="AD88">
        <v>66</v>
      </c>
      <c r="AE88">
        <v>0</v>
      </c>
      <c r="AF88">
        <v>0</v>
      </c>
      <c r="AG88">
        <v>0</v>
      </c>
      <c r="AH88" t="s">
        <v>119</v>
      </c>
      <c r="AI88" s="1">
        <v>44623.817407407405</v>
      </c>
      <c r="AJ88">
        <v>2745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66</v>
      </c>
      <c r="AQ88">
        <v>52</v>
      </c>
      <c r="AR88">
        <v>0</v>
      </c>
      <c r="AS88">
        <v>18</v>
      </c>
      <c r="AT88" t="s">
        <v>86</v>
      </c>
      <c r="AU88" t="s">
        <v>86</v>
      </c>
      <c r="AV88" t="s">
        <v>86</v>
      </c>
      <c r="AW88" t="s">
        <v>86</v>
      </c>
      <c r="AX88" t="s">
        <v>86</v>
      </c>
      <c r="AY88" t="s">
        <v>86</v>
      </c>
      <c r="AZ88" t="s">
        <v>86</v>
      </c>
      <c r="BA88" t="s">
        <v>86</v>
      </c>
      <c r="BB88" t="s">
        <v>86</v>
      </c>
      <c r="BC88" t="s">
        <v>86</v>
      </c>
      <c r="BD88" t="s">
        <v>86</v>
      </c>
      <c r="BE88" t="s">
        <v>86</v>
      </c>
    </row>
    <row r="89" spans="1:57" x14ac:dyDescent="0.45">
      <c r="A89" t="s">
        <v>301</v>
      </c>
      <c r="B89" t="s">
        <v>77</v>
      </c>
      <c r="C89" t="s">
        <v>295</v>
      </c>
      <c r="D89" t="s">
        <v>79</v>
      </c>
      <c r="E89" s="2" t="str">
        <f>HYPERLINK("capsilon://?command=openfolder&amp;siteaddress=envoy.emaiq-na2.net&amp;folderid=FXEB409F9C-771A-E9ED-428F-9DB6C8D68E34","FX2202391")</f>
        <v>FX2202391</v>
      </c>
      <c r="F89" t="s">
        <v>80</v>
      </c>
      <c r="G89" t="s">
        <v>80</v>
      </c>
      <c r="H89" t="s">
        <v>81</v>
      </c>
      <c r="I89" t="s">
        <v>296</v>
      </c>
      <c r="J89">
        <v>883</v>
      </c>
      <c r="K89" t="s">
        <v>83</v>
      </c>
      <c r="L89" t="s">
        <v>84</v>
      </c>
      <c r="M89" t="s">
        <v>85</v>
      </c>
      <c r="N89">
        <v>2</v>
      </c>
      <c r="O89" s="1">
        <v>44631.450555555559</v>
      </c>
      <c r="P89" s="1">
        <v>44631.608587962961</v>
      </c>
      <c r="Q89">
        <v>7887</v>
      </c>
      <c r="R89">
        <v>5767</v>
      </c>
      <c r="S89" t="b">
        <v>0</v>
      </c>
      <c r="T89" t="s">
        <v>86</v>
      </c>
      <c r="U89" t="b">
        <v>1</v>
      </c>
      <c r="V89" t="s">
        <v>96</v>
      </c>
      <c r="W89" s="1">
        <v>44631.489907407406</v>
      </c>
      <c r="X89">
        <v>3396</v>
      </c>
      <c r="Y89">
        <v>627</v>
      </c>
      <c r="Z89">
        <v>0</v>
      </c>
      <c r="AA89">
        <v>627</v>
      </c>
      <c r="AB89">
        <v>208</v>
      </c>
      <c r="AC89">
        <v>389</v>
      </c>
      <c r="AD89">
        <v>256</v>
      </c>
      <c r="AE89">
        <v>0</v>
      </c>
      <c r="AF89">
        <v>0</v>
      </c>
      <c r="AG89">
        <v>0</v>
      </c>
      <c r="AH89" t="s">
        <v>119</v>
      </c>
      <c r="AI89" s="1">
        <v>44631.608587962961</v>
      </c>
      <c r="AJ89">
        <v>1812</v>
      </c>
      <c r="AK89">
        <v>5</v>
      </c>
      <c r="AL89">
        <v>0</v>
      </c>
      <c r="AM89">
        <v>5</v>
      </c>
      <c r="AN89">
        <v>245</v>
      </c>
      <c r="AO89">
        <v>5</v>
      </c>
      <c r="AP89">
        <v>251</v>
      </c>
      <c r="AQ89">
        <v>0</v>
      </c>
      <c r="AR89">
        <v>0</v>
      </c>
      <c r="AS89">
        <v>0</v>
      </c>
      <c r="AT89" t="s">
        <v>86</v>
      </c>
      <c r="AU89" t="s">
        <v>86</v>
      </c>
      <c r="AV89" t="s">
        <v>86</v>
      </c>
      <c r="AW89" t="s">
        <v>86</v>
      </c>
      <c r="AX89" t="s">
        <v>86</v>
      </c>
      <c r="AY89" t="s">
        <v>86</v>
      </c>
      <c r="AZ89" t="s">
        <v>86</v>
      </c>
      <c r="BA89" t="s">
        <v>86</v>
      </c>
      <c r="BB89" t="s">
        <v>86</v>
      </c>
      <c r="BC89" t="s">
        <v>86</v>
      </c>
      <c r="BD89" t="s">
        <v>86</v>
      </c>
      <c r="BE89" t="s">
        <v>86</v>
      </c>
    </row>
    <row r="90" spans="1:57" x14ac:dyDescent="0.45">
      <c r="A90" t="s">
        <v>302</v>
      </c>
      <c r="B90" t="s">
        <v>77</v>
      </c>
      <c r="C90" t="s">
        <v>303</v>
      </c>
      <c r="D90" t="s">
        <v>79</v>
      </c>
      <c r="E90" s="2" t="str">
        <f>HYPERLINK("capsilon://?command=openfolder&amp;siteaddress=envoy.emaiq-na2.net&amp;folderid=FXCADDD711-B67C-1350-85CE-EFA4EA77B3D1","FX2203234")</f>
        <v>FX2203234</v>
      </c>
      <c r="F90" t="s">
        <v>80</v>
      </c>
      <c r="G90" t="s">
        <v>80</v>
      </c>
      <c r="H90" t="s">
        <v>81</v>
      </c>
      <c r="I90" t="s">
        <v>304</v>
      </c>
      <c r="J90">
        <v>254</v>
      </c>
      <c r="K90" t="s">
        <v>83</v>
      </c>
      <c r="L90" t="s">
        <v>84</v>
      </c>
      <c r="M90" t="s">
        <v>85</v>
      </c>
      <c r="N90">
        <v>2</v>
      </c>
      <c r="O90" s="1">
        <v>44631.456377314818</v>
      </c>
      <c r="P90" s="1">
        <v>44631.650949074072</v>
      </c>
      <c r="Q90">
        <v>14471</v>
      </c>
      <c r="R90">
        <v>2340</v>
      </c>
      <c r="S90" t="b">
        <v>0</v>
      </c>
      <c r="T90" t="s">
        <v>86</v>
      </c>
      <c r="U90" t="b">
        <v>0</v>
      </c>
      <c r="V90" t="s">
        <v>92</v>
      </c>
      <c r="W90" s="1">
        <v>44631.507615740738</v>
      </c>
      <c r="X90">
        <v>1587</v>
      </c>
      <c r="Y90">
        <v>166</v>
      </c>
      <c r="Z90">
        <v>0</v>
      </c>
      <c r="AA90">
        <v>166</v>
      </c>
      <c r="AB90">
        <v>0</v>
      </c>
      <c r="AC90">
        <v>97</v>
      </c>
      <c r="AD90">
        <v>88</v>
      </c>
      <c r="AE90">
        <v>0</v>
      </c>
      <c r="AF90">
        <v>0</v>
      </c>
      <c r="AG90">
        <v>0</v>
      </c>
      <c r="AH90" t="s">
        <v>119</v>
      </c>
      <c r="AI90" s="1">
        <v>44631.650949074072</v>
      </c>
      <c r="AJ90">
        <v>699</v>
      </c>
      <c r="AK90">
        <v>2</v>
      </c>
      <c r="AL90">
        <v>0</v>
      </c>
      <c r="AM90">
        <v>2</v>
      </c>
      <c r="AN90">
        <v>0</v>
      </c>
      <c r="AO90">
        <v>2</v>
      </c>
      <c r="AP90">
        <v>86</v>
      </c>
      <c r="AQ90">
        <v>0</v>
      </c>
      <c r="AR90">
        <v>0</v>
      </c>
      <c r="AS90">
        <v>0</v>
      </c>
      <c r="AT90" t="s">
        <v>86</v>
      </c>
      <c r="AU90" t="s">
        <v>86</v>
      </c>
      <c r="AV90" t="s">
        <v>86</v>
      </c>
      <c r="AW90" t="s">
        <v>86</v>
      </c>
      <c r="AX90" t="s">
        <v>86</v>
      </c>
      <c r="AY90" t="s">
        <v>86</v>
      </c>
      <c r="AZ90" t="s">
        <v>86</v>
      </c>
      <c r="BA90" t="s">
        <v>86</v>
      </c>
      <c r="BB90" t="s">
        <v>86</v>
      </c>
      <c r="BC90" t="s">
        <v>86</v>
      </c>
      <c r="BD90" t="s">
        <v>86</v>
      </c>
      <c r="BE90" t="s">
        <v>86</v>
      </c>
    </row>
    <row r="91" spans="1:57" x14ac:dyDescent="0.45">
      <c r="A91" t="s">
        <v>305</v>
      </c>
      <c r="B91" t="s">
        <v>77</v>
      </c>
      <c r="C91" t="s">
        <v>306</v>
      </c>
      <c r="D91" t="s">
        <v>79</v>
      </c>
      <c r="E91" s="2" t="str">
        <f>HYPERLINK("capsilon://?command=openfolder&amp;siteaddress=envoy.emaiq-na2.net&amp;folderid=FX24434399-28BD-534F-C748-39F77AB4E941","FX2203206")</f>
        <v>FX2203206</v>
      </c>
      <c r="F91" t="s">
        <v>80</v>
      </c>
      <c r="G91" t="s">
        <v>80</v>
      </c>
      <c r="H91" t="s">
        <v>81</v>
      </c>
      <c r="I91" t="s">
        <v>307</v>
      </c>
      <c r="J91">
        <v>430</v>
      </c>
      <c r="K91" t="s">
        <v>83</v>
      </c>
      <c r="L91" t="s">
        <v>84</v>
      </c>
      <c r="M91" t="s">
        <v>85</v>
      </c>
      <c r="N91">
        <v>1</v>
      </c>
      <c r="O91" s="1">
        <v>44631.473425925928</v>
      </c>
      <c r="P91" s="1">
        <v>44631.50439814815</v>
      </c>
      <c r="Q91">
        <v>2013</v>
      </c>
      <c r="R91">
        <v>663</v>
      </c>
      <c r="S91" t="b">
        <v>0</v>
      </c>
      <c r="T91" t="s">
        <v>86</v>
      </c>
      <c r="U91" t="b">
        <v>0</v>
      </c>
      <c r="V91" t="s">
        <v>87</v>
      </c>
      <c r="W91" s="1">
        <v>44631.50439814815</v>
      </c>
      <c r="X91">
        <v>613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430</v>
      </c>
      <c r="AE91">
        <v>377</v>
      </c>
      <c r="AF91">
        <v>0</v>
      </c>
      <c r="AG91">
        <v>14</v>
      </c>
      <c r="AH91" t="s">
        <v>86</v>
      </c>
      <c r="AI91" t="s">
        <v>86</v>
      </c>
      <c r="AJ91" t="s">
        <v>86</v>
      </c>
      <c r="AK91" t="s">
        <v>86</v>
      </c>
      <c r="AL91" t="s">
        <v>86</v>
      </c>
      <c r="AM91" t="s">
        <v>86</v>
      </c>
      <c r="AN91" t="s">
        <v>86</v>
      </c>
      <c r="AO91" t="s">
        <v>86</v>
      </c>
      <c r="AP91" t="s">
        <v>86</v>
      </c>
      <c r="AQ91" t="s">
        <v>86</v>
      </c>
      <c r="AR91" t="s">
        <v>86</v>
      </c>
      <c r="AS91" t="s">
        <v>86</v>
      </c>
      <c r="AT91" t="s">
        <v>86</v>
      </c>
      <c r="AU91" t="s">
        <v>86</v>
      </c>
      <c r="AV91" t="s">
        <v>86</v>
      </c>
      <c r="AW91" t="s">
        <v>86</v>
      </c>
      <c r="AX91" t="s">
        <v>86</v>
      </c>
      <c r="AY91" t="s">
        <v>86</v>
      </c>
      <c r="AZ91" t="s">
        <v>86</v>
      </c>
      <c r="BA91" t="s">
        <v>86</v>
      </c>
      <c r="BB91" t="s">
        <v>86</v>
      </c>
      <c r="BC91" t="s">
        <v>86</v>
      </c>
      <c r="BD91" t="s">
        <v>86</v>
      </c>
      <c r="BE91" t="s">
        <v>86</v>
      </c>
    </row>
    <row r="92" spans="1:57" x14ac:dyDescent="0.45">
      <c r="A92" t="s">
        <v>308</v>
      </c>
      <c r="B92" t="s">
        <v>77</v>
      </c>
      <c r="C92" t="s">
        <v>116</v>
      </c>
      <c r="D92" t="s">
        <v>79</v>
      </c>
      <c r="E92" s="2" t="str">
        <f>HYPERLINK("capsilon://?command=openfolder&amp;siteaddress=envoy.emaiq-na2.net&amp;folderid=FX74439D10-2688-1736-8B84-B6FAD88BD8B1","FX2202443")</f>
        <v>FX2202443</v>
      </c>
      <c r="F92" t="s">
        <v>80</v>
      </c>
      <c r="G92" t="s">
        <v>80</v>
      </c>
      <c r="H92" t="s">
        <v>81</v>
      </c>
      <c r="I92" t="s">
        <v>309</v>
      </c>
      <c r="J92">
        <v>28</v>
      </c>
      <c r="K92" t="s">
        <v>83</v>
      </c>
      <c r="L92" t="s">
        <v>84</v>
      </c>
      <c r="M92" t="s">
        <v>85</v>
      </c>
      <c r="N92">
        <v>2</v>
      </c>
      <c r="O92" s="1">
        <v>44631.474374999998</v>
      </c>
      <c r="P92" s="1">
        <v>44631.651967592596</v>
      </c>
      <c r="Q92">
        <v>15027</v>
      </c>
      <c r="R92">
        <v>317</v>
      </c>
      <c r="S92" t="b">
        <v>0</v>
      </c>
      <c r="T92" t="s">
        <v>86</v>
      </c>
      <c r="U92" t="b">
        <v>0</v>
      </c>
      <c r="V92" t="s">
        <v>87</v>
      </c>
      <c r="W92" s="1">
        <v>44631.507071759261</v>
      </c>
      <c r="X92">
        <v>230</v>
      </c>
      <c r="Y92">
        <v>21</v>
      </c>
      <c r="Z92">
        <v>0</v>
      </c>
      <c r="AA92">
        <v>21</v>
      </c>
      <c r="AB92">
        <v>0</v>
      </c>
      <c r="AC92">
        <v>6</v>
      </c>
      <c r="AD92">
        <v>7</v>
      </c>
      <c r="AE92">
        <v>0</v>
      </c>
      <c r="AF92">
        <v>0</v>
      </c>
      <c r="AG92">
        <v>0</v>
      </c>
      <c r="AH92" t="s">
        <v>119</v>
      </c>
      <c r="AI92" s="1">
        <v>44631.651967592596</v>
      </c>
      <c r="AJ92">
        <v>87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7</v>
      </c>
      <c r="AQ92">
        <v>0</v>
      </c>
      <c r="AR92">
        <v>0</v>
      </c>
      <c r="AS92">
        <v>0</v>
      </c>
      <c r="AT92" t="s">
        <v>86</v>
      </c>
      <c r="AU92" t="s">
        <v>86</v>
      </c>
      <c r="AV92" t="s">
        <v>86</v>
      </c>
      <c r="AW92" t="s">
        <v>86</v>
      </c>
      <c r="AX92" t="s">
        <v>86</v>
      </c>
      <c r="AY92" t="s">
        <v>86</v>
      </c>
      <c r="AZ92" t="s">
        <v>86</v>
      </c>
      <c r="BA92" t="s">
        <v>86</v>
      </c>
      <c r="BB92" t="s">
        <v>86</v>
      </c>
      <c r="BC92" t="s">
        <v>86</v>
      </c>
      <c r="BD92" t="s">
        <v>86</v>
      </c>
      <c r="BE92" t="s">
        <v>86</v>
      </c>
    </row>
    <row r="93" spans="1:57" hidden="1" x14ac:dyDescent="0.45">
      <c r="A93" t="s">
        <v>310</v>
      </c>
      <c r="B93" t="s">
        <v>77</v>
      </c>
      <c r="C93" t="s">
        <v>311</v>
      </c>
      <c r="D93" t="s">
        <v>79</v>
      </c>
      <c r="E93" s="2" t="str">
        <f>HYPERLINK("capsilon://?command=openfolder&amp;siteaddress=envoy.emaiq-na2.net&amp;folderid=FX40F9F0A9-789C-83BB-B6ED-5A0E9D3E3BAF","FX2202330")</f>
        <v>FX2202330</v>
      </c>
      <c r="F93" t="s">
        <v>80</v>
      </c>
      <c r="G93" t="s">
        <v>80</v>
      </c>
      <c r="H93" t="s">
        <v>81</v>
      </c>
      <c r="I93" t="s">
        <v>312</v>
      </c>
      <c r="J93">
        <v>56</v>
      </c>
      <c r="K93" t="s">
        <v>83</v>
      </c>
      <c r="L93" t="s">
        <v>84</v>
      </c>
      <c r="M93" t="s">
        <v>85</v>
      </c>
      <c r="N93">
        <v>1</v>
      </c>
      <c r="O93" s="1">
        <v>44622.415266203701</v>
      </c>
      <c r="P93" s="1">
        <v>44622.469027777777</v>
      </c>
      <c r="Q93">
        <v>4375</v>
      </c>
      <c r="R93">
        <v>270</v>
      </c>
      <c r="S93" t="b">
        <v>0</v>
      </c>
      <c r="T93" t="s">
        <v>86</v>
      </c>
      <c r="U93" t="b">
        <v>0</v>
      </c>
      <c r="V93" t="s">
        <v>92</v>
      </c>
      <c r="W93" s="1">
        <v>44622.469027777777</v>
      </c>
      <c r="X93">
        <v>270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56</v>
      </c>
      <c r="AE93">
        <v>42</v>
      </c>
      <c r="AF93">
        <v>0</v>
      </c>
      <c r="AG93">
        <v>2</v>
      </c>
      <c r="AH93" t="s">
        <v>86</v>
      </c>
      <c r="AI93" t="s">
        <v>86</v>
      </c>
      <c r="AJ93" t="s">
        <v>86</v>
      </c>
      <c r="AK93" t="s">
        <v>86</v>
      </c>
      <c r="AL93" t="s">
        <v>86</v>
      </c>
      <c r="AM93" t="s">
        <v>86</v>
      </c>
      <c r="AN93" t="s">
        <v>86</v>
      </c>
      <c r="AO93" t="s">
        <v>86</v>
      </c>
      <c r="AP93" t="s">
        <v>86</v>
      </c>
      <c r="AQ93" t="s">
        <v>86</v>
      </c>
      <c r="AR93" t="s">
        <v>86</v>
      </c>
      <c r="AS93" t="s">
        <v>86</v>
      </c>
      <c r="AT93" t="s">
        <v>86</v>
      </c>
      <c r="AU93" t="s">
        <v>86</v>
      </c>
      <c r="AV93" t="s">
        <v>86</v>
      </c>
      <c r="AW93" t="s">
        <v>86</v>
      </c>
      <c r="AX93" t="s">
        <v>86</v>
      </c>
      <c r="AY93" t="s">
        <v>86</v>
      </c>
      <c r="AZ93" t="s">
        <v>86</v>
      </c>
      <c r="BA93" t="s">
        <v>86</v>
      </c>
      <c r="BB93" t="s">
        <v>86</v>
      </c>
      <c r="BC93" t="s">
        <v>86</v>
      </c>
      <c r="BD93" t="s">
        <v>86</v>
      </c>
      <c r="BE93" t="s">
        <v>86</v>
      </c>
    </row>
    <row r="94" spans="1:57" x14ac:dyDescent="0.45">
      <c r="A94" t="s">
        <v>313</v>
      </c>
      <c r="B94" t="s">
        <v>77</v>
      </c>
      <c r="C94" t="s">
        <v>314</v>
      </c>
      <c r="D94" t="s">
        <v>79</v>
      </c>
      <c r="E94" s="2" t="str">
        <f>HYPERLINK("capsilon://?command=openfolder&amp;siteaddress=envoy.emaiq-na2.net&amp;folderid=FXCFA63B02-4E28-D350-1098-5B094A9AD6D0","FX2202201")</f>
        <v>FX2202201</v>
      </c>
      <c r="F94" t="s">
        <v>80</v>
      </c>
      <c r="G94" t="s">
        <v>80</v>
      </c>
      <c r="H94" t="s">
        <v>81</v>
      </c>
      <c r="I94" t="s">
        <v>315</v>
      </c>
      <c r="J94">
        <v>66</v>
      </c>
      <c r="K94" t="s">
        <v>83</v>
      </c>
      <c r="L94" t="s">
        <v>84</v>
      </c>
      <c r="M94" t="s">
        <v>85</v>
      </c>
      <c r="N94">
        <v>2</v>
      </c>
      <c r="O94" s="1">
        <v>44631.475648148145</v>
      </c>
      <c r="P94" s="1">
        <v>44631.652326388888</v>
      </c>
      <c r="Q94">
        <v>15156</v>
      </c>
      <c r="R94">
        <v>109</v>
      </c>
      <c r="S94" t="b">
        <v>0</v>
      </c>
      <c r="T94" t="s">
        <v>86</v>
      </c>
      <c r="U94" t="b">
        <v>0</v>
      </c>
      <c r="V94" t="s">
        <v>92</v>
      </c>
      <c r="W94" s="1">
        <v>44631.50854166667</v>
      </c>
      <c r="X94">
        <v>79</v>
      </c>
      <c r="Y94">
        <v>0</v>
      </c>
      <c r="Z94">
        <v>0</v>
      </c>
      <c r="AA94">
        <v>0</v>
      </c>
      <c r="AB94">
        <v>52</v>
      </c>
      <c r="AC94">
        <v>0</v>
      </c>
      <c r="AD94">
        <v>66</v>
      </c>
      <c r="AE94">
        <v>0</v>
      </c>
      <c r="AF94">
        <v>0</v>
      </c>
      <c r="AG94">
        <v>0</v>
      </c>
      <c r="AH94" t="s">
        <v>119</v>
      </c>
      <c r="AI94" s="1">
        <v>44631.652326388888</v>
      </c>
      <c r="AJ94">
        <v>30</v>
      </c>
      <c r="AK94">
        <v>0</v>
      </c>
      <c r="AL94">
        <v>0</v>
      </c>
      <c r="AM94">
        <v>0</v>
      </c>
      <c r="AN94">
        <v>52</v>
      </c>
      <c r="AO94">
        <v>0</v>
      </c>
      <c r="AP94">
        <v>66</v>
      </c>
      <c r="AQ94">
        <v>0</v>
      </c>
      <c r="AR94">
        <v>0</v>
      </c>
      <c r="AS94">
        <v>0</v>
      </c>
      <c r="AT94" t="s">
        <v>86</v>
      </c>
      <c r="AU94" t="s">
        <v>86</v>
      </c>
      <c r="AV94" t="s">
        <v>86</v>
      </c>
      <c r="AW94" t="s">
        <v>86</v>
      </c>
      <c r="AX94" t="s">
        <v>86</v>
      </c>
      <c r="AY94" t="s">
        <v>86</v>
      </c>
      <c r="AZ94" t="s">
        <v>86</v>
      </c>
      <c r="BA94" t="s">
        <v>86</v>
      </c>
      <c r="BB94" t="s">
        <v>86</v>
      </c>
      <c r="BC94" t="s">
        <v>86</v>
      </c>
      <c r="BD94" t="s">
        <v>86</v>
      </c>
      <c r="BE94" t="s">
        <v>86</v>
      </c>
    </row>
    <row r="95" spans="1:57" x14ac:dyDescent="0.45">
      <c r="A95" t="s">
        <v>316</v>
      </c>
      <c r="B95" t="s">
        <v>77</v>
      </c>
      <c r="C95" t="s">
        <v>116</v>
      </c>
      <c r="D95" t="s">
        <v>79</v>
      </c>
      <c r="E95" s="2" t="str">
        <f>HYPERLINK("capsilon://?command=openfolder&amp;siteaddress=envoy.emaiq-na2.net&amp;folderid=FX74439D10-2688-1736-8B84-B6FAD88BD8B1","FX2202443")</f>
        <v>FX2202443</v>
      </c>
      <c r="F95" t="s">
        <v>80</v>
      </c>
      <c r="G95" t="s">
        <v>80</v>
      </c>
      <c r="H95" t="s">
        <v>81</v>
      </c>
      <c r="I95" t="s">
        <v>317</v>
      </c>
      <c r="J95">
        <v>28</v>
      </c>
      <c r="K95" t="s">
        <v>83</v>
      </c>
      <c r="L95" t="s">
        <v>84</v>
      </c>
      <c r="M95" t="s">
        <v>85</v>
      </c>
      <c r="N95">
        <v>2</v>
      </c>
      <c r="O95" s="1">
        <v>44631.478518518517</v>
      </c>
      <c r="P95" s="1">
        <v>44631.704641203702</v>
      </c>
      <c r="Q95">
        <v>18720</v>
      </c>
      <c r="R95">
        <v>817</v>
      </c>
      <c r="S95" t="b">
        <v>0</v>
      </c>
      <c r="T95" t="s">
        <v>86</v>
      </c>
      <c r="U95" t="b">
        <v>0</v>
      </c>
      <c r="V95" t="s">
        <v>92</v>
      </c>
      <c r="W95" s="1">
        <v>44631.51258101852</v>
      </c>
      <c r="X95">
        <v>348</v>
      </c>
      <c r="Y95">
        <v>21</v>
      </c>
      <c r="Z95">
        <v>0</v>
      </c>
      <c r="AA95">
        <v>21</v>
      </c>
      <c r="AB95">
        <v>0</v>
      </c>
      <c r="AC95">
        <v>17</v>
      </c>
      <c r="AD95">
        <v>7</v>
      </c>
      <c r="AE95">
        <v>0</v>
      </c>
      <c r="AF95">
        <v>0</v>
      </c>
      <c r="AG95">
        <v>0</v>
      </c>
      <c r="AH95" t="s">
        <v>216</v>
      </c>
      <c r="AI95" s="1">
        <v>44631.704641203702</v>
      </c>
      <c r="AJ95">
        <v>463</v>
      </c>
      <c r="AK95">
        <v>1</v>
      </c>
      <c r="AL95">
        <v>0</v>
      </c>
      <c r="AM95">
        <v>1</v>
      </c>
      <c r="AN95">
        <v>0</v>
      </c>
      <c r="AO95">
        <v>1</v>
      </c>
      <c r="AP95">
        <v>6</v>
      </c>
      <c r="AQ95">
        <v>0</v>
      </c>
      <c r="AR95">
        <v>0</v>
      </c>
      <c r="AS95">
        <v>0</v>
      </c>
      <c r="AT95" t="s">
        <v>86</v>
      </c>
      <c r="AU95" t="s">
        <v>86</v>
      </c>
      <c r="AV95" t="s">
        <v>86</v>
      </c>
      <c r="AW95" t="s">
        <v>86</v>
      </c>
      <c r="AX95" t="s">
        <v>86</v>
      </c>
      <c r="AY95" t="s">
        <v>86</v>
      </c>
      <c r="AZ95" t="s">
        <v>86</v>
      </c>
      <c r="BA95" t="s">
        <v>86</v>
      </c>
      <c r="BB95" t="s">
        <v>86</v>
      </c>
      <c r="BC95" t="s">
        <v>86</v>
      </c>
      <c r="BD95" t="s">
        <v>86</v>
      </c>
      <c r="BE95" t="s">
        <v>86</v>
      </c>
    </row>
    <row r="96" spans="1:57" x14ac:dyDescent="0.45">
      <c r="A96" t="s">
        <v>318</v>
      </c>
      <c r="B96" t="s">
        <v>77</v>
      </c>
      <c r="C96" t="s">
        <v>267</v>
      </c>
      <c r="D96" t="s">
        <v>79</v>
      </c>
      <c r="E96" s="2" t="str">
        <f>HYPERLINK("capsilon://?command=openfolder&amp;siteaddress=envoy.emaiq-na2.net&amp;folderid=FXB8BC7CEE-C5E9-ED52-E0EB-6D222E8B478D","FX2203320")</f>
        <v>FX2203320</v>
      </c>
      <c r="F96" t="s">
        <v>80</v>
      </c>
      <c r="G96" t="s">
        <v>80</v>
      </c>
      <c r="H96" t="s">
        <v>81</v>
      </c>
      <c r="I96" t="s">
        <v>319</v>
      </c>
      <c r="J96">
        <v>66</v>
      </c>
      <c r="K96" t="s">
        <v>83</v>
      </c>
      <c r="L96" t="s">
        <v>84</v>
      </c>
      <c r="M96" t="s">
        <v>85</v>
      </c>
      <c r="N96">
        <v>1</v>
      </c>
      <c r="O96" s="1">
        <v>44631.480023148149</v>
      </c>
      <c r="P96" s="1">
        <v>44631.709201388891</v>
      </c>
      <c r="Q96">
        <v>19544</v>
      </c>
      <c r="R96">
        <v>257</v>
      </c>
      <c r="S96" t="b">
        <v>0</v>
      </c>
      <c r="T96" t="s">
        <v>86</v>
      </c>
      <c r="U96" t="b">
        <v>0</v>
      </c>
      <c r="V96" t="s">
        <v>87</v>
      </c>
      <c r="W96" s="1">
        <v>44631.709201388891</v>
      </c>
      <c r="X96">
        <v>128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66</v>
      </c>
      <c r="AE96">
        <v>52</v>
      </c>
      <c r="AF96">
        <v>0</v>
      </c>
      <c r="AG96">
        <v>1</v>
      </c>
      <c r="AH96" t="s">
        <v>86</v>
      </c>
      <c r="AI96" t="s">
        <v>86</v>
      </c>
      <c r="AJ96" t="s">
        <v>86</v>
      </c>
      <c r="AK96" t="s">
        <v>86</v>
      </c>
      <c r="AL96" t="s">
        <v>86</v>
      </c>
      <c r="AM96" t="s">
        <v>86</v>
      </c>
      <c r="AN96" t="s">
        <v>86</v>
      </c>
      <c r="AO96" t="s">
        <v>86</v>
      </c>
      <c r="AP96" t="s">
        <v>86</v>
      </c>
      <c r="AQ96" t="s">
        <v>86</v>
      </c>
      <c r="AR96" t="s">
        <v>86</v>
      </c>
      <c r="AS96" t="s">
        <v>86</v>
      </c>
      <c r="AT96" t="s">
        <v>86</v>
      </c>
      <c r="AU96" t="s">
        <v>86</v>
      </c>
      <c r="AV96" t="s">
        <v>86</v>
      </c>
      <c r="AW96" t="s">
        <v>86</v>
      </c>
      <c r="AX96" t="s">
        <v>86</v>
      </c>
      <c r="AY96" t="s">
        <v>86</v>
      </c>
      <c r="AZ96" t="s">
        <v>86</v>
      </c>
      <c r="BA96" t="s">
        <v>86</v>
      </c>
      <c r="BB96" t="s">
        <v>86</v>
      </c>
      <c r="BC96" t="s">
        <v>86</v>
      </c>
      <c r="BD96" t="s">
        <v>86</v>
      </c>
      <c r="BE96" t="s">
        <v>86</v>
      </c>
    </row>
    <row r="97" spans="1:57" x14ac:dyDescent="0.45">
      <c r="A97" t="s">
        <v>320</v>
      </c>
      <c r="B97" t="s">
        <v>77</v>
      </c>
      <c r="C97" t="s">
        <v>321</v>
      </c>
      <c r="D97" t="s">
        <v>79</v>
      </c>
      <c r="E97" s="2" t="str">
        <f>HYPERLINK("capsilon://?command=openfolder&amp;siteaddress=envoy.emaiq-na2.net&amp;folderid=FX7C0D5444-9E6E-4A6A-F07F-9E749FA7CCC5","FX2202786")</f>
        <v>FX2202786</v>
      </c>
      <c r="F97" t="s">
        <v>80</v>
      </c>
      <c r="G97" t="s">
        <v>80</v>
      </c>
      <c r="H97" t="s">
        <v>81</v>
      </c>
      <c r="I97" t="s">
        <v>322</v>
      </c>
      <c r="J97">
        <v>47</v>
      </c>
      <c r="K97" t="s">
        <v>83</v>
      </c>
      <c r="L97" t="s">
        <v>84</v>
      </c>
      <c r="M97" t="s">
        <v>85</v>
      </c>
      <c r="N97">
        <v>2</v>
      </c>
      <c r="O97" s="1">
        <v>44631.491423611114</v>
      </c>
      <c r="P97" s="1">
        <v>44631.708171296297</v>
      </c>
      <c r="Q97">
        <v>17687</v>
      </c>
      <c r="R97">
        <v>1040</v>
      </c>
      <c r="S97" t="b">
        <v>0</v>
      </c>
      <c r="T97" t="s">
        <v>86</v>
      </c>
      <c r="U97" t="b">
        <v>0</v>
      </c>
      <c r="V97" t="s">
        <v>92</v>
      </c>
      <c r="W97" s="1">
        <v>44631.522337962961</v>
      </c>
      <c r="X97">
        <v>736</v>
      </c>
      <c r="Y97">
        <v>89</v>
      </c>
      <c r="Z97">
        <v>0</v>
      </c>
      <c r="AA97">
        <v>89</v>
      </c>
      <c r="AB97">
        <v>0</v>
      </c>
      <c r="AC97">
        <v>56</v>
      </c>
      <c r="AD97">
        <v>-42</v>
      </c>
      <c r="AE97">
        <v>0</v>
      </c>
      <c r="AF97">
        <v>0</v>
      </c>
      <c r="AG97">
        <v>0</v>
      </c>
      <c r="AH97" t="s">
        <v>216</v>
      </c>
      <c r="AI97" s="1">
        <v>44631.708171296297</v>
      </c>
      <c r="AJ97">
        <v>304</v>
      </c>
      <c r="AK97">
        <v>1</v>
      </c>
      <c r="AL97">
        <v>0</v>
      </c>
      <c r="AM97">
        <v>1</v>
      </c>
      <c r="AN97">
        <v>0</v>
      </c>
      <c r="AO97">
        <v>1</v>
      </c>
      <c r="AP97">
        <v>-43</v>
      </c>
      <c r="AQ97">
        <v>0</v>
      </c>
      <c r="AR97">
        <v>0</v>
      </c>
      <c r="AS97">
        <v>0</v>
      </c>
      <c r="AT97" t="s">
        <v>86</v>
      </c>
      <c r="AU97" t="s">
        <v>86</v>
      </c>
      <c r="AV97" t="s">
        <v>86</v>
      </c>
      <c r="AW97" t="s">
        <v>86</v>
      </c>
      <c r="AX97" t="s">
        <v>86</v>
      </c>
      <c r="AY97" t="s">
        <v>86</v>
      </c>
      <c r="AZ97" t="s">
        <v>86</v>
      </c>
      <c r="BA97" t="s">
        <v>86</v>
      </c>
      <c r="BB97" t="s">
        <v>86</v>
      </c>
      <c r="BC97" t="s">
        <v>86</v>
      </c>
      <c r="BD97" t="s">
        <v>86</v>
      </c>
      <c r="BE97" t="s">
        <v>86</v>
      </c>
    </row>
    <row r="98" spans="1:57" x14ac:dyDescent="0.45">
      <c r="A98" t="s">
        <v>323</v>
      </c>
      <c r="B98" t="s">
        <v>77</v>
      </c>
      <c r="C98" t="s">
        <v>324</v>
      </c>
      <c r="D98" t="s">
        <v>79</v>
      </c>
      <c r="E98" s="2" t="str">
        <f>HYPERLINK("capsilon://?command=openfolder&amp;siteaddress=envoy.emaiq-na2.net&amp;folderid=FX4FE64C75-14AD-C20F-41DF-65743849B244","FX2203175")</f>
        <v>FX2203175</v>
      </c>
      <c r="F98" t="s">
        <v>80</v>
      </c>
      <c r="G98" t="s">
        <v>80</v>
      </c>
      <c r="H98" t="s">
        <v>81</v>
      </c>
      <c r="I98" t="s">
        <v>325</v>
      </c>
      <c r="J98">
        <v>66</v>
      </c>
      <c r="K98" t="s">
        <v>83</v>
      </c>
      <c r="L98" t="s">
        <v>84</v>
      </c>
      <c r="M98" t="s">
        <v>85</v>
      </c>
      <c r="N98">
        <v>2</v>
      </c>
      <c r="O98" s="1">
        <v>44631.505740740744</v>
      </c>
      <c r="P98" s="1">
        <v>44631.731770833336</v>
      </c>
      <c r="Q98">
        <v>17792</v>
      </c>
      <c r="R98">
        <v>1737</v>
      </c>
      <c r="S98" t="b">
        <v>0</v>
      </c>
      <c r="T98" t="s">
        <v>86</v>
      </c>
      <c r="U98" t="b">
        <v>0</v>
      </c>
      <c r="V98" t="s">
        <v>92</v>
      </c>
      <c r="W98" s="1">
        <v>44631.528680555559</v>
      </c>
      <c r="X98">
        <v>547</v>
      </c>
      <c r="Y98">
        <v>52</v>
      </c>
      <c r="Z98">
        <v>0</v>
      </c>
      <c r="AA98">
        <v>52</v>
      </c>
      <c r="AB98">
        <v>0</v>
      </c>
      <c r="AC98">
        <v>42</v>
      </c>
      <c r="AD98">
        <v>14</v>
      </c>
      <c r="AE98">
        <v>0</v>
      </c>
      <c r="AF98">
        <v>0</v>
      </c>
      <c r="AG98">
        <v>0</v>
      </c>
      <c r="AH98" t="s">
        <v>119</v>
      </c>
      <c r="AI98" s="1">
        <v>44631.731770833336</v>
      </c>
      <c r="AJ98">
        <v>152</v>
      </c>
      <c r="AK98">
        <v>1</v>
      </c>
      <c r="AL98">
        <v>0</v>
      </c>
      <c r="AM98">
        <v>1</v>
      </c>
      <c r="AN98">
        <v>0</v>
      </c>
      <c r="AO98">
        <v>1</v>
      </c>
      <c r="AP98">
        <v>13</v>
      </c>
      <c r="AQ98">
        <v>0</v>
      </c>
      <c r="AR98">
        <v>0</v>
      </c>
      <c r="AS98">
        <v>0</v>
      </c>
      <c r="AT98" t="s">
        <v>86</v>
      </c>
      <c r="AU98" t="s">
        <v>86</v>
      </c>
      <c r="AV98" t="s">
        <v>86</v>
      </c>
      <c r="AW98" t="s">
        <v>86</v>
      </c>
      <c r="AX98" t="s">
        <v>86</v>
      </c>
      <c r="AY98" t="s">
        <v>86</v>
      </c>
      <c r="AZ98" t="s">
        <v>86</v>
      </c>
      <c r="BA98" t="s">
        <v>86</v>
      </c>
      <c r="BB98" t="s">
        <v>86</v>
      </c>
      <c r="BC98" t="s">
        <v>86</v>
      </c>
      <c r="BD98" t="s">
        <v>86</v>
      </c>
      <c r="BE98" t="s">
        <v>86</v>
      </c>
    </row>
    <row r="99" spans="1:57" hidden="1" x14ac:dyDescent="0.45">
      <c r="A99" t="s">
        <v>326</v>
      </c>
      <c r="B99" t="s">
        <v>77</v>
      </c>
      <c r="C99" t="s">
        <v>133</v>
      </c>
      <c r="D99" t="s">
        <v>79</v>
      </c>
      <c r="E99" s="2" t="str">
        <f>HYPERLINK("capsilon://?command=openfolder&amp;siteaddress=envoy.emaiq-na2.net&amp;folderid=FXED65FECE-B105-AA01-8A66-49632DE1382F","FX220288")</f>
        <v>FX220288</v>
      </c>
      <c r="F99" t="s">
        <v>80</v>
      </c>
      <c r="G99" t="s">
        <v>80</v>
      </c>
      <c r="H99" t="s">
        <v>81</v>
      </c>
      <c r="I99" t="s">
        <v>327</v>
      </c>
      <c r="J99">
        <v>56</v>
      </c>
      <c r="K99" t="s">
        <v>83</v>
      </c>
      <c r="L99" t="s">
        <v>84</v>
      </c>
      <c r="M99" t="s">
        <v>85</v>
      </c>
      <c r="N99">
        <v>2</v>
      </c>
      <c r="O99" s="1">
        <v>44622.453831018516</v>
      </c>
      <c r="P99" s="1">
        <v>44622.649583333332</v>
      </c>
      <c r="Q99">
        <v>16444</v>
      </c>
      <c r="R99">
        <v>469</v>
      </c>
      <c r="S99" t="b">
        <v>0</v>
      </c>
      <c r="T99" t="s">
        <v>86</v>
      </c>
      <c r="U99" t="b">
        <v>0</v>
      </c>
      <c r="V99" t="s">
        <v>92</v>
      </c>
      <c r="W99" s="1">
        <v>44622.472384259258</v>
      </c>
      <c r="X99">
        <v>290</v>
      </c>
      <c r="Y99">
        <v>44</v>
      </c>
      <c r="Z99">
        <v>0</v>
      </c>
      <c r="AA99">
        <v>44</v>
      </c>
      <c r="AB99">
        <v>0</v>
      </c>
      <c r="AC99">
        <v>30</v>
      </c>
      <c r="AD99">
        <v>12</v>
      </c>
      <c r="AE99">
        <v>0</v>
      </c>
      <c r="AF99">
        <v>0</v>
      </c>
      <c r="AG99">
        <v>0</v>
      </c>
      <c r="AH99" t="s">
        <v>119</v>
      </c>
      <c r="AI99" s="1">
        <v>44622.649583333332</v>
      </c>
      <c r="AJ99">
        <v>152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12</v>
      </c>
      <c r="AQ99">
        <v>0</v>
      </c>
      <c r="AR99">
        <v>0</v>
      </c>
      <c r="AS99">
        <v>0</v>
      </c>
      <c r="AT99" t="s">
        <v>86</v>
      </c>
      <c r="AU99" t="s">
        <v>86</v>
      </c>
      <c r="AV99" t="s">
        <v>86</v>
      </c>
      <c r="AW99" t="s">
        <v>86</v>
      </c>
      <c r="AX99" t="s">
        <v>86</v>
      </c>
      <c r="AY99" t="s">
        <v>86</v>
      </c>
      <c r="AZ99" t="s">
        <v>86</v>
      </c>
      <c r="BA99" t="s">
        <v>86</v>
      </c>
      <c r="BB99" t="s">
        <v>86</v>
      </c>
      <c r="BC99" t="s">
        <v>86</v>
      </c>
      <c r="BD99" t="s">
        <v>86</v>
      </c>
      <c r="BE99" t="s">
        <v>86</v>
      </c>
    </row>
    <row r="100" spans="1:57" x14ac:dyDescent="0.45">
      <c r="A100" t="s">
        <v>328</v>
      </c>
      <c r="B100" t="s">
        <v>77</v>
      </c>
      <c r="C100" t="s">
        <v>329</v>
      </c>
      <c r="D100" t="s">
        <v>79</v>
      </c>
      <c r="E100" s="2" t="str">
        <f>HYPERLINK("capsilon://?command=openfolder&amp;siteaddress=envoy.emaiq-na2.net&amp;folderid=FX893AD792-7E4D-95B0-8ACF-9F9A891882E7","FX2202113")</f>
        <v>FX2202113</v>
      </c>
      <c r="F100" t="s">
        <v>80</v>
      </c>
      <c r="G100" t="s">
        <v>80</v>
      </c>
      <c r="H100" t="s">
        <v>81</v>
      </c>
      <c r="I100" t="s">
        <v>330</v>
      </c>
      <c r="J100">
        <v>33</v>
      </c>
      <c r="K100" t="s">
        <v>83</v>
      </c>
      <c r="L100" t="s">
        <v>84</v>
      </c>
      <c r="M100" t="s">
        <v>85</v>
      </c>
      <c r="N100">
        <v>2</v>
      </c>
      <c r="O100" s="1">
        <v>44631.529826388891</v>
      </c>
      <c r="P100" s="1">
        <v>44631.714560185188</v>
      </c>
      <c r="Q100">
        <v>15727</v>
      </c>
      <c r="R100">
        <v>234</v>
      </c>
      <c r="S100" t="b">
        <v>0</v>
      </c>
      <c r="T100" t="s">
        <v>86</v>
      </c>
      <c r="U100" t="b">
        <v>0</v>
      </c>
      <c r="V100" t="s">
        <v>92</v>
      </c>
      <c r="W100" s="1">
        <v>44631.562002314815</v>
      </c>
      <c r="X100">
        <v>165</v>
      </c>
      <c r="Y100">
        <v>9</v>
      </c>
      <c r="Z100">
        <v>0</v>
      </c>
      <c r="AA100">
        <v>9</v>
      </c>
      <c r="AB100">
        <v>0</v>
      </c>
      <c r="AC100">
        <v>6</v>
      </c>
      <c r="AD100">
        <v>24</v>
      </c>
      <c r="AE100">
        <v>0</v>
      </c>
      <c r="AF100">
        <v>0</v>
      </c>
      <c r="AG100">
        <v>0</v>
      </c>
      <c r="AH100" t="s">
        <v>119</v>
      </c>
      <c r="AI100" s="1">
        <v>44631.714560185188</v>
      </c>
      <c r="AJ100">
        <v>69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24</v>
      </c>
      <c r="AQ100">
        <v>0</v>
      </c>
      <c r="AR100">
        <v>0</v>
      </c>
      <c r="AS100">
        <v>0</v>
      </c>
      <c r="AT100" t="s">
        <v>86</v>
      </c>
      <c r="AU100" t="s">
        <v>86</v>
      </c>
      <c r="AV100" t="s">
        <v>86</v>
      </c>
      <c r="AW100" t="s">
        <v>86</v>
      </c>
      <c r="AX100" t="s">
        <v>86</v>
      </c>
      <c r="AY100" t="s">
        <v>86</v>
      </c>
      <c r="AZ100" t="s">
        <v>86</v>
      </c>
      <c r="BA100" t="s">
        <v>86</v>
      </c>
      <c r="BB100" t="s">
        <v>86</v>
      </c>
      <c r="BC100" t="s">
        <v>86</v>
      </c>
      <c r="BD100" t="s">
        <v>86</v>
      </c>
      <c r="BE100" t="s">
        <v>86</v>
      </c>
    </row>
    <row r="101" spans="1:57" x14ac:dyDescent="0.45">
      <c r="A101" t="s">
        <v>331</v>
      </c>
      <c r="B101" t="s">
        <v>77</v>
      </c>
      <c r="C101" t="s">
        <v>289</v>
      </c>
      <c r="D101" t="s">
        <v>79</v>
      </c>
      <c r="E101" s="2" t="str">
        <f>HYPERLINK("capsilon://?command=openfolder&amp;siteaddress=envoy.emaiq-na2.net&amp;folderid=FX8A2D2FC4-495F-69A7-721E-572CC71B729D","FX220276")</f>
        <v>FX220276</v>
      </c>
      <c r="F101" t="s">
        <v>80</v>
      </c>
      <c r="G101" t="s">
        <v>80</v>
      </c>
      <c r="H101" t="s">
        <v>81</v>
      </c>
      <c r="I101" t="s">
        <v>332</v>
      </c>
      <c r="J101">
        <v>66</v>
      </c>
      <c r="K101" t="s">
        <v>83</v>
      </c>
      <c r="L101" t="s">
        <v>84</v>
      </c>
      <c r="M101" t="s">
        <v>85</v>
      </c>
      <c r="N101">
        <v>2</v>
      </c>
      <c r="O101" s="1">
        <v>44631.529976851853</v>
      </c>
      <c r="P101" s="1">
        <v>44631.716527777775</v>
      </c>
      <c r="Q101">
        <v>16055</v>
      </c>
      <c r="R101">
        <v>63</v>
      </c>
      <c r="S101" t="b">
        <v>0</v>
      </c>
      <c r="T101" t="s">
        <v>86</v>
      </c>
      <c r="U101" t="b">
        <v>0</v>
      </c>
      <c r="V101" t="s">
        <v>92</v>
      </c>
      <c r="W101" s="1">
        <v>44631.562557870369</v>
      </c>
      <c r="X101">
        <v>47</v>
      </c>
      <c r="Y101">
        <v>0</v>
      </c>
      <c r="Z101">
        <v>0</v>
      </c>
      <c r="AA101">
        <v>0</v>
      </c>
      <c r="AB101">
        <v>52</v>
      </c>
      <c r="AC101">
        <v>0</v>
      </c>
      <c r="AD101">
        <v>66</v>
      </c>
      <c r="AE101">
        <v>0</v>
      </c>
      <c r="AF101">
        <v>0</v>
      </c>
      <c r="AG101">
        <v>0</v>
      </c>
      <c r="AH101" t="s">
        <v>119</v>
      </c>
      <c r="AI101" s="1">
        <v>44631.716527777775</v>
      </c>
      <c r="AJ101">
        <v>16</v>
      </c>
      <c r="AK101">
        <v>0</v>
      </c>
      <c r="AL101">
        <v>0</v>
      </c>
      <c r="AM101">
        <v>0</v>
      </c>
      <c r="AN101">
        <v>52</v>
      </c>
      <c r="AO101">
        <v>0</v>
      </c>
      <c r="AP101">
        <v>66</v>
      </c>
      <c r="AQ101">
        <v>0</v>
      </c>
      <c r="AR101">
        <v>0</v>
      </c>
      <c r="AS101">
        <v>0</v>
      </c>
      <c r="AT101" t="s">
        <v>86</v>
      </c>
      <c r="AU101" t="s">
        <v>86</v>
      </c>
      <c r="AV101" t="s">
        <v>86</v>
      </c>
      <c r="AW101" t="s">
        <v>86</v>
      </c>
      <c r="AX101" t="s">
        <v>86</v>
      </c>
      <c r="AY101" t="s">
        <v>86</v>
      </c>
      <c r="AZ101" t="s">
        <v>86</v>
      </c>
      <c r="BA101" t="s">
        <v>86</v>
      </c>
      <c r="BB101" t="s">
        <v>86</v>
      </c>
      <c r="BC101" t="s">
        <v>86</v>
      </c>
      <c r="BD101" t="s">
        <v>86</v>
      </c>
      <c r="BE101" t="s">
        <v>86</v>
      </c>
    </row>
    <row r="102" spans="1:57" x14ac:dyDescent="0.45">
      <c r="A102" t="s">
        <v>333</v>
      </c>
      <c r="B102" t="s">
        <v>77</v>
      </c>
      <c r="C102" t="s">
        <v>334</v>
      </c>
      <c r="D102" t="s">
        <v>79</v>
      </c>
      <c r="E102" s="2" t="str">
        <f>HYPERLINK("capsilon://?command=openfolder&amp;siteaddress=envoy.emaiq-na2.net&amp;folderid=FX598BF7B9-87C7-6D86-5D6F-A6FAEDF6B354","FX2203372")</f>
        <v>FX2203372</v>
      </c>
      <c r="F102" t="s">
        <v>80</v>
      </c>
      <c r="G102" t="s">
        <v>80</v>
      </c>
      <c r="H102" t="s">
        <v>81</v>
      </c>
      <c r="I102" t="s">
        <v>335</v>
      </c>
      <c r="J102">
        <v>109</v>
      </c>
      <c r="K102" t="s">
        <v>83</v>
      </c>
      <c r="L102" t="s">
        <v>84</v>
      </c>
      <c r="M102" t="s">
        <v>85</v>
      </c>
      <c r="N102">
        <v>2</v>
      </c>
      <c r="O102" s="1">
        <v>44631.530266203707</v>
      </c>
      <c r="P102" s="1">
        <v>44631.719976851855</v>
      </c>
      <c r="Q102">
        <v>15238</v>
      </c>
      <c r="R102">
        <v>1153</v>
      </c>
      <c r="S102" t="b">
        <v>0</v>
      </c>
      <c r="T102" t="s">
        <v>86</v>
      </c>
      <c r="U102" t="b">
        <v>0</v>
      </c>
      <c r="V102" t="s">
        <v>92</v>
      </c>
      <c r="W102" s="1">
        <v>44631.572476851848</v>
      </c>
      <c r="X102">
        <v>856</v>
      </c>
      <c r="Y102">
        <v>103</v>
      </c>
      <c r="Z102">
        <v>0</v>
      </c>
      <c r="AA102">
        <v>103</v>
      </c>
      <c r="AB102">
        <v>0</v>
      </c>
      <c r="AC102">
        <v>38</v>
      </c>
      <c r="AD102">
        <v>6</v>
      </c>
      <c r="AE102">
        <v>0</v>
      </c>
      <c r="AF102">
        <v>0</v>
      </c>
      <c r="AG102">
        <v>0</v>
      </c>
      <c r="AH102" t="s">
        <v>119</v>
      </c>
      <c r="AI102" s="1">
        <v>44631.719976851855</v>
      </c>
      <c r="AJ102">
        <v>297</v>
      </c>
      <c r="AK102">
        <v>1</v>
      </c>
      <c r="AL102">
        <v>0</v>
      </c>
      <c r="AM102">
        <v>1</v>
      </c>
      <c r="AN102">
        <v>0</v>
      </c>
      <c r="AO102">
        <v>1</v>
      </c>
      <c r="AP102">
        <v>5</v>
      </c>
      <c r="AQ102">
        <v>0</v>
      </c>
      <c r="AR102">
        <v>0</v>
      </c>
      <c r="AS102">
        <v>0</v>
      </c>
      <c r="AT102" t="s">
        <v>86</v>
      </c>
      <c r="AU102" t="s">
        <v>86</v>
      </c>
      <c r="AV102" t="s">
        <v>86</v>
      </c>
      <c r="AW102" t="s">
        <v>86</v>
      </c>
      <c r="AX102" t="s">
        <v>86</v>
      </c>
      <c r="AY102" t="s">
        <v>86</v>
      </c>
      <c r="AZ102" t="s">
        <v>86</v>
      </c>
      <c r="BA102" t="s">
        <v>86</v>
      </c>
      <c r="BB102" t="s">
        <v>86</v>
      </c>
      <c r="BC102" t="s">
        <v>86</v>
      </c>
      <c r="BD102" t="s">
        <v>86</v>
      </c>
      <c r="BE102" t="s">
        <v>86</v>
      </c>
    </row>
    <row r="103" spans="1:57" x14ac:dyDescent="0.45">
      <c r="A103" t="s">
        <v>336</v>
      </c>
      <c r="B103" t="s">
        <v>77</v>
      </c>
      <c r="C103" t="s">
        <v>337</v>
      </c>
      <c r="D103" t="s">
        <v>79</v>
      </c>
      <c r="E103" s="2" t="str">
        <f>HYPERLINK("capsilon://?command=openfolder&amp;siteaddress=envoy.emaiq-na2.net&amp;folderid=FX6ADFC88F-898C-4FEE-55C2-8F692A7F5757","FX2202441")</f>
        <v>FX2202441</v>
      </c>
      <c r="F103" t="s">
        <v>80</v>
      </c>
      <c r="G103" t="s">
        <v>80</v>
      </c>
      <c r="H103" t="s">
        <v>81</v>
      </c>
      <c r="I103" t="s">
        <v>338</v>
      </c>
      <c r="J103">
        <v>63</v>
      </c>
      <c r="K103" t="s">
        <v>83</v>
      </c>
      <c r="L103" t="s">
        <v>84</v>
      </c>
      <c r="M103" t="s">
        <v>85</v>
      </c>
      <c r="N103">
        <v>2</v>
      </c>
      <c r="O103" s="1">
        <v>44631.546712962961</v>
      </c>
      <c r="P103" s="1">
        <v>44631.724074074074</v>
      </c>
      <c r="Q103">
        <v>14953</v>
      </c>
      <c r="R103">
        <v>371</v>
      </c>
      <c r="S103" t="b">
        <v>0</v>
      </c>
      <c r="T103" t="s">
        <v>86</v>
      </c>
      <c r="U103" t="b">
        <v>0</v>
      </c>
      <c r="V103" t="s">
        <v>92</v>
      </c>
      <c r="W103" s="1">
        <v>44631.575138888889</v>
      </c>
      <c r="X103">
        <v>230</v>
      </c>
      <c r="Y103">
        <v>49</v>
      </c>
      <c r="Z103">
        <v>0</v>
      </c>
      <c r="AA103">
        <v>49</v>
      </c>
      <c r="AB103">
        <v>0</v>
      </c>
      <c r="AC103">
        <v>13</v>
      </c>
      <c r="AD103">
        <v>14</v>
      </c>
      <c r="AE103">
        <v>0</v>
      </c>
      <c r="AF103">
        <v>0</v>
      </c>
      <c r="AG103">
        <v>0</v>
      </c>
      <c r="AH103" t="s">
        <v>119</v>
      </c>
      <c r="AI103" s="1">
        <v>44631.724074074074</v>
      </c>
      <c r="AJ103">
        <v>141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14</v>
      </c>
      <c r="AQ103">
        <v>0</v>
      </c>
      <c r="AR103">
        <v>0</v>
      </c>
      <c r="AS103">
        <v>0</v>
      </c>
      <c r="AT103" t="s">
        <v>86</v>
      </c>
      <c r="AU103" t="s">
        <v>86</v>
      </c>
      <c r="AV103" t="s">
        <v>86</v>
      </c>
      <c r="AW103" t="s">
        <v>86</v>
      </c>
      <c r="AX103" t="s">
        <v>86</v>
      </c>
      <c r="AY103" t="s">
        <v>86</v>
      </c>
      <c r="AZ103" t="s">
        <v>86</v>
      </c>
      <c r="BA103" t="s">
        <v>86</v>
      </c>
      <c r="BB103" t="s">
        <v>86</v>
      </c>
      <c r="BC103" t="s">
        <v>86</v>
      </c>
      <c r="BD103" t="s">
        <v>86</v>
      </c>
      <c r="BE103" t="s">
        <v>86</v>
      </c>
    </row>
    <row r="104" spans="1:57" x14ac:dyDescent="0.45">
      <c r="A104" t="s">
        <v>339</v>
      </c>
      <c r="B104" t="s">
        <v>77</v>
      </c>
      <c r="C104" t="s">
        <v>340</v>
      </c>
      <c r="D104" t="s">
        <v>79</v>
      </c>
      <c r="E104" s="2" t="str">
        <f>HYPERLINK("capsilon://?command=openfolder&amp;siteaddress=envoy.emaiq-na2.net&amp;folderid=FXBEA6FFB6-0935-AB5D-7A17-2765E4599688","FX2202666")</f>
        <v>FX2202666</v>
      </c>
      <c r="F104" t="s">
        <v>80</v>
      </c>
      <c r="G104" t="s">
        <v>80</v>
      </c>
      <c r="H104" t="s">
        <v>81</v>
      </c>
      <c r="I104" t="s">
        <v>341</v>
      </c>
      <c r="J104">
        <v>66</v>
      </c>
      <c r="K104" t="s">
        <v>83</v>
      </c>
      <c r="L104" t="s">
        <v>84</v>
      </c>
      <c r="M104" t="s">
        <v>85</v>
      </c>
      <c r="N104">
        <v>1</v>
      </c>
      <c r="O104" s="1">
        <v>44631.548379629632</v>
      </c>
      <c r="P104" s="1">
        <v>44631.711400462962</v>
      </c>
      <c r="Q104">
        <v>13658</v>
      </c>
      <c r="R104">
        <v>427</v>
      </c>
      <c r="S104" t="b">
        <v>0</v>
      </c>
      <c r="T104" t="s">
        <v>86</v>
      </c>
      <c r="U104" t="b">
        <v>0</v>
      </c>
      <c r="V104" t="s">
        <v>87</v>
      </c>
      <c r="W104" s="1">
        <v>44631.711400462962</v>
      </c>
      <c r="X104">
        <v>189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66</v>
      </c>
      <c r="AE104">
        <v>52</v>
      </c>
      <c r="AF104">
        <v>0</v>
      </c>
      <c r="AG104">
        <v>1</v>
      </c>
      <c r="AH104" t="s">
        <v>86</v>
      </c>
      <c r="AI104" t="s">
        <v>86</v>
      </c>
      <c r="AJ104" t="s">
        <v>86</v>
      </c>
      <c r="AK104" t="s">
        <v>86</v>
      </c>
      <c r="AL104" t="s">
        <v>86</v>
      </c>
      <c r="AM104" t="s">
        <v>86</v>
      </c>
      <c r="AN104" t="s">
        <v>86</v>
      </c>
      <c r="AO104" t="s">
        <v>86</v>
      </c>
      <c r="AP104" t="s">
        <v>86</v>
      </c>
      <c r="AQ104" t="s">
        <v>86</v>
      </c>
      <c r="AR104" t="s">
        <v>86</v>
      </c>
      <c r="AS104" t="s">
        <v>86</v>
      </c>
      <c r="AT104" t="s">
        <v>86</v>
      </c>
      <c r="AU104" t="s">
        <v>86</v>
      </c>
      <c r="AV104" t="s">
        <v>86</v>
      </c>
      <c r="AW104" t="s">
        <v>86</v>
      </c>
      <c r="AX104" t="s">
        <v>86</v>
      </c>
      <c r="AY104" t="s">
        <v>86</v>
      </c>
      <c r="AZ104" t="s">
        <v>86</v>
      </c>
      <c r="BA104" t="s">
        <v>86</v>
      </c>
      <c r="BB104" t="s">
        <v>86</v>
      </c>
      <c r="BC104" t="s">
        <v>86</v>
      </c>
      <c r="BD104" t="s">
        <v>86</v>
      </c>
      <c r="BE104" t="s">
        <v>86</v>
      </c>
    </row>
    <row r="105" spans="1:57" hidden="1" x14ac:dyDescent="0.45">
      <c r="A105" t="s">
        <v>342</v>
      </c>
      <c r="B105" t="s">
        <v>77</v>
      </c>
      <c r="C105" t="s">
        <v>228</v>
      </c>
      <c r="D105" t="s">
        <v>79</v>
      </c>
      <c r="E105" s="2" t="str">
        <f>HYPERLINK("capsilon://?command=openfolder&amp;siteaddress=envoy.emaiq-na2.net&amp;folderid=FX15441E38-A939-46A6-4F1C-0C4737C4704D","FX2202247")</f>
        <v>FX2202247</v>
      </c>
      <c r="F105" t="s">
        <v>80</v>
      </c>
      <c r="G105" t="s">
        <v>80</v>
      </c>
      <c r="H105" t="s">
        <v>81</v>
      </c>
      <c r="I105" t="s">
        <v>229</v>
      </c>
      <c r="J105">
        <v>38</v>
      </c>
      <c r="K105" t="s">
        <v>83</v>
      </c>
      <c r="L105" t="s">
        <v>84</v>
      </c>
      <c r="M105" t="s">
        <v>85</v>
      </c>
      <c r="N105">
        <v>2</v>
      </c>
      <c r="O105" s="1">
        <v>44622.454270833332</v>
      </c>
      <c r="P105" s="1">
        <v>44622.462245370371</v>
      </c>
      <c r="Q105">
        <v>172</v>
      </c>
      <c r="R105">
        <v>517</v>
      </c>
      <c r="S105" t="b">
        <v>0</v>
      </c>
      <c r="T105" t="s">
        <v>86</v>
      </c>
      <c r="U105" t="b">
        <v>1</v>
      </c>
      <c r="V105" t="s">
        <v>92</v>
      </c>
      <c r="W105" s="1">
        <v>44622.457800925928</v>
      </c>
      <c r="X105">
        <v>267</v>
      </c>
      <c r="Y105">
        <v>37</v>
      </c>
      <c r="Z105">
        <v>0</v>
      </c>
      <c r="AA105">
        <v>37</v>
      </c>
      <c r="AB105">
        <v>0</v>
      </c>
      <c r="AC105">
        <v>30</v>
      </c>
      <c r="AD105">
        <v>1</v>
      </c>
      <c r="AE105">
        <v>0</v>
      </c>
      <c r="AF105">
        <v>0</v>
      </c>
      <c r="AG105">
        <v>0</v>
      </c>
      <c r="AH105" t="s">
        <v>88</v>
      </c>
      <c r="AI105" s="1">
        <v>44622.462245370371</v>
      </c>
      <c r="AJ105">
        <v>250</v>
      </c>
      <c r="AK105">
        <v>1</v>
      </c>
      <c r="AL105">
        <v>0</v>
      </c>
      <c r="AM105">
        <v>1</v>
      </c>
      <c r="AN105">
        <v>0</v>
      </c>
      <c r="AO105">
        <v>1</v>
      </c>
      <c r="AP105">
        <v>0</v>
      </c>
      <c r="AQ105">
        <v>0</v>
      </c>
      <c r="AR105">
        <v>0</v>
      </c>
      <c r="AS105">
        <v>0</v>
      </c>
      <c r="AT105" t="s">
        <v>86</v>
      </c>
      <c r="AU105" t="s">
        <v>86</v>
      </c>
      <c r="AV105" t="s">
        <v>86</v>
      </c>
      <c r="AW105" t="s">
        <v>86</v>
      </c>
      <c r="AX105" t="s">
        <v>86</v>
      </c>
      <c r="AY105" t="s">
        <v>86</v>
      </c>
      <c r="AZ105" t="s">
        <v>86</v>
      </c>
      <c r="BA105" t="s">
        <v>86</v>
      </c>
      <c r="BB105" t="s">
        <v>86</v>
      </c>
      <c r="BC105" t="s">
        <v>86</v>
      </c>
      <c r="BD105" t="s">
        <v>86</v>
      </c>
      <c r="BE105" t="s">
        <v>86</v>
      </c>
    </row>
    <row r="106" spans="1:57" x14ac:dyDescent="0.45">
      <c r="A106" t="s">
        <v>343</v>
      </c>
      <c r="B106" t="s">
        <v>77</v>
      </c>
      <c r="C106" t="s">
        <v>340</v>
      </c>
      <c r="D106" t="s">
        <v>79</v>
      </c>
      <c r="E106" s="2" t="str">
        <f>HYPERLINK("capsilon://?command=openfolder&amp;siteaddress=envoy.emaiq-na2.net&amp;folderid=FXBEA6FFB6-0935-AB5D-7A17-2765E4599688","FX2202666")</f>
        <v>FX2202666</v>
      </c>
      <c r="F106" t="s">
        <v>80</v>
      </c>
      <c r="G106" t="s">
        <v>80</v>
      </c>
      <c r="H106" t="s">
        <v>81</v>
      </c>
      <c r="I106" t="s">
        <v>344</v>
      </c>
      <c r="J106">
        <v>38</v>
      </c>
      <c r="K106" t="s">
        <v>83</v>
      </c>
      <c r="L106" t="s">
        <v>84</v>
      </c>
      <c r="M106" t="s">
        <v>85</v>
      </c>
      <c r="N106">
        <v>2</v>
      </c>
      <c r="O106" s="1">
        <v>44631.551504629628</v>
      </c>
      <c r="P106" s="1">
        <v>44631.732986111114</v>
      </c>
      <c r="Q106">
        <v>15326</v>
      </c>
      <c r="R106">
        <v>354</v>
      </c>
      <c r="S106" t="b">
        <v>0</v>
      </c>
      <c r="T106" t="s">
        <v>86</v>
      </c>
      <c r="U106" t="b">
        <v>0</v>
      </c>
      <c r="V106" t="s">
        <v>92</v>
      </c>
      <c r="W106" s="1">
        <v>44631.580069444448</v>
      </c>
      <c r="X106">
        <v>250</v>
      </c>
      <c r="Y106">
        <v>37</v>
      </c>
      <c r="Z106">
        <v>0</v>
      </c>
      <c r="AA106">
        <v>37</v>
      </c>
      <c r="AB106">
        <v>0</v>
      </c>
      <c r="AC106">
        <v>22</v>
      </c>
      <c r="AD106">
        <v>1</v>
      </c>
      <c r="AE106">
        <v>0</v>
      </c>
      <c r="AF106">
        <v>0</v>
      </c>
      <c r="AG106">
        <v>0</v>
      </c>
      <c r="AH106" t="s">
        <v>119</v>
      </c>
      <c r="AI106" s="1">
        <v>44631.732986111114</v>
      </c>
      <c r="AJ106">
        <v>104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 t="s">
        <v>86</v>
      </c>
      <c r="AU106" t="s">
        <v>86</v>
      </c>
      <c r="AV106" t="s">
        <v>86</v>
      </c>
      <c r="AW106" t="s">
        <v>86</v>
      </c>
      <c r="AX106" t="s">
        <v>86</v>
      </c>
      <c r="AY106" t="s">
        <v>86</v>
      </c>
      <c r="AZ106" t="s">
        <v>86</v>
      </c>
      <c r="BA106" t="s">
        <v>86</v>
      </c>
      <c r="BB106" t="s">
        <v>86</v>
      </c>
      <c r="BC106" t="s">
        <v>86</v>
      </c>
      <c r="BD106" t="s">
        <v>86</v>
      </c>
      <c r="BE106" t="s">
        <v>86</v>
      </c>
    </row>
    <row r="107" spans="1:57" hidden="1" x14ac:dyDescent="0.45">
      <c r="A107" t="s">
        <v>345</v>
      </c>
      <c r="B107" t="s">
        <v>77</v>
      </c>
      <c r="C107" t="s">
        <v>133</v>
      </c>
      <c r="D107" t="s">
        <v>79</v>
      </c>
      <c r="E107" s="2" t="str">
        <f>HYPERLINK("capsilon://?command=openfolder&amp;siteaddress=envoy.emaiq-na2.net&amp;folderid=FXED65FECE-B105-AA01-8A66-49632DE1382F","FX220288")</f>
        <v>FX220288</v>
      </c>
      <c r="F107" t="s">
        <v>80</v>
      </c>
      <c r="G107" t="s">
        <v>80</v>
      </c>
      <c r="H107" t="s">
        <v>81</v>
      </c>
      <c r="I107" t="s">
        <v>346</v>
      </c>
      <c r="J107">
        <v>56</v>
      </c>
      <c r="K107" t="s">
        <v>83</v>
      </c>
      <c r="L107" t="s">
        <v>84</v>
      </c>
      <c r="M107" t="s">
        <v>85</v>
      </c>
      <c r="N107">
        <v>2</v>
      </c>
      <c r="O107" s="1">
        <v>44622.45449074074</v>
      </c>
      <c r="P107" s="1">
        <v>44622.652928240743</v>
      </c>
      <c r="Q107">
        <v>16444</v>
      </c>
      <c r="R107">
        <v>701</v>
      </c>
      <c r="S107" t="b">
        <v>0</v>
      </c>
      <c r="T107" t="s">
        <v>86</v>
      </c>
      <c r="U107" t="b">
        <v>0</v>
      </c>
      <c r="V107" t="s">
        <v>347</v>
      </c>
      <c r="W107" s="1">
        <v>44622.531192129631</v>
      </c>
      <c r="X107">
        <v>401</v>
      </c>
      <c r="Y107">
        <v>44</v>
      </c>
      <c r="Z107">
        <v>0</v>
      </c>
      <c r="AA107">
        <v>44</v>
      </c>
      <c r="AB107">
        <v>0</v>
      </c>
      <c r="AC107">
        <v>30</v>
      </c>
      <c r="AD107">
        <v>12</v>
      </c>
      <c r="AE107">
        <v>0</v>
      </c>
      <c r="AF107">
        <v>0</v>
      </c>
      <c r="AG107">
        <v>0</v>
      </c>
      <c r="AH107" t="s">
        <v>119</v>
      </c>
      <c r="AI107" s="1">
        <v>44622.652928240743</v>
      </c>
      <c r="AJ107">
        <v>289</v>
      </c>
      <c r="AK107">
        <v>3</v>
      </c>
      <c r="AL107">
        <v>0</v>
      </c>
      <c r="AM107">
        <v>3</v>
      </c>
      <c r="AN107">
        <v>0</v>
      </c>
      <c r="AO107">
        <v>3</v>
      </c>
      <c r="AP107">
        <v>9</v>
      </c>
      <c r="AQ107">
        <v>0</v>
      </c>
      <c r="AR107">
        <v>0</v>
      </c>
      <c r="AS107">
        <v>0</v>
      </c>
      <c r="AT107" t="s">
        <v>86</v>
      </c>
      <c r="AU107" t="s">
        <v>86</v>
      </c>
      <c r="AV107" t="s">
        <v>86</v>
      </c>
      <c r="AW107" t="s">
        <v>86</v>
      </c>
      <c r="AX107" t="s">
        <v>86</v>
      </c>
      <c r="AY107" t="s">
        <v>86</v>
      </c>
      <c r="AZ107" t="s">
        <v>86</v>
      </c>
      <c r="BA107" t="s">
        <v>86</v>
      </c>
      <c r="BB107" t="s">
        <v>86</v>
      </c>
      <c r="BC107" t="s">
        <v>86</v>
      </c>
      <c r="BD107" t="s">
        <v>86</v>
      </c>
      <c r="BE107" t="s">
        <v>86</v>
      </c>
    </row>
    <row r="108" spans="1:57" x14ac:dyDescent="0.45">
      <c r="A108" t="s">
        <v>348</v>
      </c>
      <c r="B108" t="s">
        <v>77</v>
      </c>
      <c r="C108" t="s">
        <v>337</v>
      </c>
      <c r="D108" t="s">
        <v>79</v>
      </c>
      <c r="E108" s="2" t="str">
        <f>HYPERLINK("capsilon://?command=openfolder&amp;siteaddress=envoy.emaiq-na2.net&amp;folderid=FX6ADFC88F-898C-4FEE-55C2-8F692A7F5757","FX2202441")</f>
        <v>FX2202441</v>
      </c>
      <c r="F108" t="s">
        <v>80</v>
      </c>
      <c r="G108" t="s">
        <v>80</v>
      </c>
      <c r="H108" t="s">
        <v>81</v>
      </c>
      <c r="I108" t="s">
        <v>349</v>
      </c>
      <c r="J108">
        <v>63</v>
      </c>
      <c r="K108" t="s">
        <v>83</v>
      </c>
      <c r="L108" t="s">
        <v>84</v>
      </c>
      <c r="M108" t="s">
        <v>85</v>
      </c>
      <c r="N108">
        <v>2</v>
      </c>
      <c r="O108" s="1">
        <v>44631.554178240738</v>
      </c>
      <c r="P108" s="1">
        <v>44631.734733796293</v>
      </c>
      <c r="Q108">
        <v>15104</v>
      </c>
      <c r="R108">
        <v>496</v>
      </c>
      <c r="S108" t="b">
        <v>0</v>
      </c>
      <c r="T108" t="s">
        <v>86</v>
      </c>
      <c r="U108" t="b">
        <v>0</v>
      </c>
      <c r="V108" t="s">
        <v>92</v>
      </c>
      <c r="W108" s="1">
        <v>44631.584085648145</v>
      </c>
      <c r="X108">
        <v>346</v>
      </c>
      <c r="Y108">
        <v>49</v>
      </c>
      <c r="Z108">
        <v>0</v>
      </c>
      <c r="AA108">
        <v>49</v>
      </c>
      <c r="AB108">
        <v>0</v>
      </c>
      <c r="AC108">
        <v>14</v>
      </c>
      <c r="AD108">
        <v>14</v>
      </c>
      <c r="AE108">
        <v>0</v>
      </c>
      <c r="AF108">
        <v>0</v>
      </c>
      <c r="AG108">
        <v>0</v>
      </c>
      <c r="AH108" t="s">
        <v>119</v>
      </c>
      <c r="AI108" s="1">
        <v>44631.734733796293</v>
      </c>
      <c r="AJ108">
        <v>150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14</v>
      </c>
      <c r="AQ108">
        <v>0</v>
      </c>
      <c r="AR108">
        <v>0</v>
      </c>
      <c r="AS108">
        <v>0</v>
      </c>
      <c r="AT108" t="s">
        <v>86</v>
      </c>
      <c r="AU108" t="s">
        <v>86</v>
      </c>
      <c r="AV108" t="s">
        <v>86</v>
      </c>
      <c r="AW108" t="s">
        <v>86</v>
      </c>
      <c r="AX108" t="s">
        <v>86</v>
      </c>
      <c r="AY108" t="s">
        <v>86</v>
      </c>
      <c r="AZ108" t="s">
        <v>86</v>
      </c>
      <c r="BA108" t="s">
        <v>86</v>
      </c>
      <c r="BB108" t="s">
        <v>86</v>
      </c>
      <c r="BC108" t="s">
        <v>86</v>
      </c>
      <c r="BD108" t="s">
        <v>86</v>
      </c>
      <c r="BE108" t="s">
        <v>86</v>
      </c>
    </row>
    <row r="109" spans="1:57" x14ac:dyDescent="0.45">
      <c r="A109" t="s">
        <v>350</v>
      </c>
      <c r="B109" t="s">
        <v>77</v>
      </c>
      <c r="C109" t="s">
        <v>286</v>
      </c>
      <c r="D109" t="s">
        <v>79</v>
      </c>
      <c r="E109" s="2" t="str">
        <f>HYPERLINK("capsilon://?command=openfolder&amp;siteaddress=envoy.emaiq-na2.net&amp;folderid=FXAB43A8C7-6100-D277-E2A3-C5381225DB7A","FX220238")</f>
        <v>FX220238</v>
      </c>
      <c r="F109" t="s">
        <v>80</v>
      </c>
      <c r="G109" t="s">
        <v>80</v>
      </c>
      <c r="H109" t="s">
        <v>81</v>
      </c>
      <c r="I109" t="s">
        <v>351</v>
      </c>
      <c r="J109">
        <v>66</v>
      </c>
      <c r="K109" t="s">
        <v>83</v>
      </c>
      <c r="L109" t="s">
        <v>84</v>
      </c>
      <c r="M109" t="s">
        <v>85</v>
      </c>
      <c r="N109">
        <v>2</v>
      </c>
      <c r="O109" s="1">
        <v>44631.554467592592</v>
      </c>
      <c r="P109" s="1">
        <v>44631.738252314812</v>
      </c>
      <c r="Q109">
        <v>14556</v>
      </c>
      <c r="R109">
        <v>1323</v>
      </c>
      <c r="S109" t="b">
        <v>0</v>
      </c>
      <c r="T109" t="s">
        <v>86</v>
      </c>
      <c r="U109" t="b">
        <v>0</v>
      </c>
      <c r="V109" t="s">
        <v>347</v>
      </c>
      <c r="W109" s="1">
        <v>44631.674444444441</v>
      </c>
      <c r="X109">
        <v>577</v>
      </c>
      <c r="Y109">
        <v>52</v>
      </c>
      <c r="Z109">
        <v>0</v>
      </c>
      <c r="AA109">
        <v>52</v>
      </c>
      <c r="AB109">
        <v>0</v>
      </c>
      <c r="AC109">
        <v>28</v>
      </c>
      <c r="AD109">
        <v>14</v>
      </c>
      <c r="AE109">
        <v>0</v>
      </c>
      <c r="AF109">
        <v>0</v>
      </c>
      <c r="AG109">
        <v>0</v>
      </c>
      <c r="AH109" t="s">
        <v>119</v>
      </c>
      <c r="AI109" s="1">
        <v>44631.738252314812</v>
      </c>
      <c r="AJ109">
        <v>303</v>
      </c>
      <c r="AK109">
        <v>1</v>
      </c>
      <c r="AL109">
        <v>0</v>
      </c>
      <c r="AM109">
        <v>1</v>
      </c>
      <c r="AN109">
        <v>0</v>
      </c>
      <c r="AO109">
        <v>1</v>
      </c>
      <c r="AP109">
        <v>13</v>
      </c>
      <c r="AQ109">
        <v>0</v>
      </c>
      <c r="AR109">
        <v>0</v>
      </c>
      <c r="AS109">
        <v>0</v>
      </c>
      <c r="AT109" t="s">
        <v>86</v>
      </c>
      <c r="AU109" t="s">
        <v>86</v>
      </c>
      <c r="AV109" t="s">
        <v>86</v>
      </c>
      <c r="AW109" t="s">
        <v>86</v>
      </c>
      <c r="AX109" t="s">
        <v>86</v>
      </c>
      <c r="AY109" t="s">
        <v>86</v>
      </c>
      <c r="AZ109" t="s">
        <v>86</v>
      </c>
      <c r="BA109" t="s">
        <v>86</v>
      </c>
      <c r="BB109" t="s">
        <v>86</v>
      </c>
      <c r="BC109" t="s">
        <v>86</v>
      </c>
      <c r="BD109" t="s">
        <v>86</v>
      </c>
      <c r="BE109" t="s">
        <v>86</v>
      </c>
    </row>
    <row r="110" spans="1:57" x14ac:dyDescent="0.45">
      <c r="A110" t="s">
        <v>352</v>
      </c>
      <c r="B110" t="s">
        <v>77</v>
      </c>
      <c r="C110" t="s">
        <v>353</v>
      </c>
      <c r="D110" t="s">
        <v>79</v>
      </c>
      <c r="E110" s="2" t="str">
        <f>HYPERLINK("capsilon://?command=openfolder&amp;siteaddress=envoy.emaiq-na2.net&amp;folderid=FX8AC6A3DB-C9CC-2609-463E-6BBDD369CA9F","FX2203149")</f>
        <v>FX2203149</v>
      </c>
      <c r="F110" t="s">
        <v>80</v>
      </c>
      <c r="G110" t="s">
        <v>80</v>
      </c>
      <c r="H110" t="s">
        <v>81</v>
      </c>
      <c r="I110" t="s">
        <v>354</v>
      </c>
      <c r="J110">
        <v>66</v>
      </c>
      <c r="K110" t="s">
        <v>83</v>
      </c>
      <c r="L110" t="s">
        <v>84</v>
      </c>
      <c r="M110" t="s">
        <v>85</v>
      </c>
      <c r="N110">
        <v>2</v>
      </c>
      <c r="O110" s="1">
        <v>44631.563518518517</v>
      </c>
      <c r="P110" s="1">
        <v>44631.738356481481</v>
      </c>
      <c r="Q110">
        <v>14490</v>
      </c>
      <c r="R110">
        <v>616</v>
      </c>
      <c r="S110" t="b">
        <v>0</v>
      </c>
      <c r="T110" t="s">
        <v>86</v>
      </c>
      <c r="U110" t="b">
        <v>0</v>
      </c>
      <c r="V110" t="s">
        <v>347</v>
      </c>
      <c r="W110" s="1">
        <v>44631.678333333337</v>
      </c>
      <c r="X110">
        <v>335</v>
      </c>
      <c r="Y110">
        <v>52</v>
      </c>
      <c r="Z110">
        <v>0</v>
      </c>
      <c r="AA110">
        <v>52</v>
      </c>
      <c r="AB110">
        <v>0</v>
      </c>
      <c r="AC110">
        <v>39</v>
      </c>
      <c r="AD110">
        <v>14</v>
      </c>
      <c r="AE110">
        <v>0</v>
      </c>
      <c r="AF110">
        <v>0</v>
      </c>
      <c r="AG110">
        <v>0</v>
      </c>
      <c r="AH110" t="s">
        <v>216</v>
      </c>
      <c r="AI110" s="1">
        <v>44631.738356481481</v>
      </c>
      <c r="AJ110">
        <v>228</v>
      </c>
      <c r="AK110">
        <v>1</v>
      </c>
      <c r="AL110">
        <v>0</v>
      </c>
      <c r="AM110">
        <v>1</v>
      </c>
      <c r="AN110">
        <v>0</v>
      </c>
      <c r="AO110">
        <v>1</v>
      </c>
      <c r="AP110">
        <v>13</v>
      </c>
      <c r="AQ110">
        <v>0</v>
      </c>
      <c r="AR110">
        <v>0</v>
      </c>
      <c r="AS110">
        <v>0</v>
      </c>
      <c r="AT110" t="s">
        <v>86</v>
      </c>
      <c r="AU110" t="s">
        <v>86</v>
      </c>
      <c r="AV110" t="s">
        <v>86</v>
      </c>
      <c r="AW110" t="s">
        <v>86</v>
      </c>
      <c r="AX110" t="s">
        <v>86</v>
      </c>
      <c r="AY110" t="s">
        <v>86</v>
      </c>
      <c r="AZ110" t="s">
        <v>86</v>
      </c>
      <c r="BA110" t="s">
        <v>86</v>
      </c>
      <c r="BB110" t="s">
        <v>86</v>
      </c>
      <c r="BC110" t="s">
        <v>86</v>
      </c>
      <c r="BD110" t="s">
        <v>86</v>
      </c>
      <c r="BE110" t="s">
        <v>86</v>
      </c>
    </row>
    <row r="111" spans="1:57" x14ac:dyDescent="0.45">
      <c r="A111" t="s">
        <v>355</v>
      </c>
      <c r="B111" t="s">
        <v>77</v>
      </c>
      <c r="C111" t="s">
        <v>356</v>
      </c>
      <c r="D111" t="s">
        <v>79</v>
      </c>
      <c r="E111" s="2" t="str">
        <f>HYPERLINK("capsilon://?command=openfolder&amp;siteaddress=envoy.emaiq-na2.net&amp;folderid=FX0D7F36E7-8F1D-FCC8-AA90-92EFC0C9663C","FX2202560")</f>
        <v>FX2202560</v>
      </c>
      <c r="F111" t="s">
        <v>80</v>
      </c>
      <c r="G111" t="s">
        <v>80</v>
      </c>
      <c r="H111" t="s">
        <v>81</v>
      </c>
      <c r="I111" t="s">
        <v>357</v>
      </c>
      <c r="J111">
        <v>92</v>
      </c>
      <c r="K111" t="s">
        <v>83</v>
      </c>
      <c r="L111" t="s">
        <v>84</v>
      </c>
      <c r="M111" t="s">
        <v>85</v>
      </c>
      <c r="N111">
        <v>1</v>
      </c>
      <c r="O111" s="1">
        <v>44631.57172453704</v>
      </c>
      <c r="P111" s="1">
        <v>44631.712268518517</v>
      </c>
      <c r="Q111">
        <v>11598</v>
      </c>
      <c r="R111">
        <v>545</v>
      </c>
      <c r="S111" t="b">
        <v>0</v>
      </c>
      <c r="T111" t="s">
        <v>86</v>
      </c>
      <c r="U111" t="b">
        <v>0</v>
      </c>
      <c r="V111" t="s">
        <v>92</v>
      </c>
      <c r="W111" s="1">
        <v>44631.712268518517</v>
      </c>
      <c r="X111">
        <v>526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92</v>
      </c>
      <c r="AE111">
        <v>75</v>
      </c>
      <c r="AF111">
        <v>0</v>
      </c>
      <c r="AG111">
        <v>4</v>
      </c>
      <c r="AH111" t="s">
        <v>86</v>
      </c>
      <c r="AI111" t="s">
        <v>86</v>
      </c>
      <c r="AJ111" t="s">
        <v>86</v>
      </c>
      <c r="AK111" t="s">
        <v>86</v>
      </c>
      <c r="AL111" t="s">
        <v>86</v>
      </c>
      <c r="AM111" t="s">
        <v>86</v>
      </c>
      <c r="AN111" t="s">
        <v>86</v>
      </c>
      <c r="AO111" t="s">
        <v>86</v>
      </c>
      <c r="AP111" t="s">
        <v>86</v>
      </c>
      <c r="AQ111" t="s">
        <v>86</v>
      </c>
      <c r="AR111" t="s">
        <v>86</v>
      </c>
      <c r="AS111" t="s">
        <v>86</v>
      </c>
      <c r="AT111" t="s">
        <v>86</v>
      </c>
      <c r="AU111" t="s">
        <v>86</v>
      </c>
      <c r="AV111" t="s">
        <v>86</v>
      </c>
      <c r="AW111" t="s">
        <v>86</v>
      </c>
      <c r="AX111" t="s">
        <v>86</v>
      </c>
      <c r="AY111" t="s">
        <v>86</v>
      </c>
      <c r="AZ111" t="s">
        <v>86</v>
      </c>
      <c r="BA111" t="s">
        <v>86</v>
      </c>
      <c r="BB111" t="s">
        <v>86</v>
      </c>
      <c r="BC111" t="s">
        <v>86</v>
      </c>
      <c r="BD111" t="s">
        <v>86</v>
      </c>
      <c r="BE111" t="s">
        <v>86</v>
      </c>
    </row>
    <row r="112" spans="1:57" hidden="1" x14ac:dyDescent="0.45">
      <c r="A112" t="s">
        <v>358</v>
      </c>
      <c r="B112" t="s">
        <v>77</v>
      </c>
      <c r="C112" t="s">
        <v>228</v>
      </c>
      <c r="D112" t="s">
        <v>79</v>
      </c>
      <c r="E112" s="2" t="str">
        <f>HYPERLINK("capsilon://?command=openfolder&amp;siteaddress=envoy.emaiq-na2.net&amp;folderid=FX15441E38-A939-46A6-4F1C-0C4737C4704D","FX2202247")</f>
        <v>FX2202247</v>
      </c>
      <c r="F112" t="s">
        <v>80</v>
      </c>
      <c r="G112" t="s">
        <v>80</v>
      </c>
      <c r="H112" t="s">
        <v>81</v>
      </c>
      <c r="I112" t="s">
        <v>252</v>
      </c>
      <c r="J112">
        <v>38</v>
      </c>
      <c r="K112" t="s">
        <v>83</v>
      </c>
      <c r="L112" t="s">
        <v>84</v>
      </c>
      <c r="M112" t="s">
        <v>85</v>
      </c>
      <c r="N112">
        <v>2</v>
      </c>
      <c r="O112" s="1">
        <v>44622.455034722225</v>
      </c>
      <c r="P112" s="1">
        <v>44622.465162037035</v>
      </c>
      <c r="Q112">
        <v>337</v>
      </c>
      <c r="R112">
        <v>538</v>
      </c>
      <c r="S112" t="b">
        <v>0</v>
      </c>
      <c r="T112" t="s">
        <v>86</v>
      </c>
      <c r="U112" t="b">
        <v>1</v>
      </c>
      <c r="V112" t="s">
        <v>92</v>
      </c>
      <c r="W112" s="1">
        <v>44622.461134259262</v>
      </c>
      <c r="X112">
        <v>287</v>
      </c>
      <c r="Y112">
        <v>37</v>
      </c>
      <c r="Z112">
        <v>0</v>
      </c>
      <c r="AA112">
        <v>37</v>
      </c>
      <c r="AB112">
        <v>0</v>
      </c>
      <c r="AC112">
        <v>31</v>
      </c>
      <c r="AD112">
        <v>1</v>
      </c>
      <c r="AE112">
        <v>0</v>
      </c>
      <c r="AF112">
        <v>0</v>
      </c>
      <c r="AG112">
        <v>0</v>
      </c>
      <c r="AH112" t="s">
        <v>88</v>
      </c>
      <c r="AI112" s="1">
        <v>44622.465162037035</v>
      </c>
      <c r="AJ112">
        <v>251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 t="s">
        <v>86</v>
      </c>
      <c r="AU112" t="s">
        <v>86</v>
      </c>
      <c r="AV112" t="s">
        <v>86</v>
      </c>
      <c r="AW112" t="s">
        <v>86</v>
      </c>
      <c r="AX112" t="s">
        <v>86</v>
      </c>
      <c r="AY112" t="s">
        <v>86</v>
      </c>
      <c r="AZ112" t="s">
        <v>86</v>
      </c>
      <c r="BA112" t="s">
        <v>86</v>
      </c>
      <c r="BB112" t="s">
        <v>86</v>
      </c>
      <c r="BC112" t="s">
        <v>86</v>
      </c>
      <c r="BD112" t="s">
        <v>86</v>
      </c>
      <c r="BE112" t="s">
        <v>86</v>
      </c>
    </row>
    <row r="113" spans="1:57" hidden="1" x14ac:dyDescent="0.45">
      <c r="A113" t="s">
        <v>359</v>
      </c>
      <c r="B113" t="s">
        <v>77</v>
      </c>
      <c r="C113" t="s">
        <v>340</v>
      </c>
      <c r="D113" t="s">
        <v>79</v>
      </c>
      <c r="E113" s="2" t="str">
        <f>HYPERLINK("capsilon://?command=openfolder&amp;siteaddress=envoy.emaiq-na2.net&amp;folderid=FXBEA6FFB6-0935-AB5D-7A17-2765E4599688","FX2202666")</f>
        <v>FX2202666</v>
      </c>
      <c r="F113" t="s">
        <v>80</v>
      </c>
      <c r="G113" t="s">
        <v>80</v>
      </c>
      <c r="H113" t="s">
        <v>81</v>
      </c>
      <c r="I113" t="s">
        <v>360</v>
      </c>
      <c r="J113">
        <v>219</v>
      </c>
      <c r="K113" t="s">
        <v>83</v>
      </c>
      <c r="L113" t="s">
        <v>84</v>
      </c>
      <c r="M113" t="s">
        <v>85</v>
      </c>
      <c r="N113">
        <v>2</v>
      </c>
      <c r="O113" s="1">
        <v>44622.460555555554</v>
      </c>
      <c r="P113" s="1">
        <v>44622.66101851852</v>
      </c>
      <c r="Q113">
        <v>16069</v>
      </c>
      <c r="R113">
        <v>1251</v>
      </c>
      <c r="S113" t="b">
        <v>0</v>
      </c>
      <c r="T113" t="s">
        <v>86</v>
      </c>
      <c r="U113" t="b">
        <v>0</v>
      </c>
      <c r="V113" t="s">
        <v>347</v>
      </c>
      <c r="W113" s="1">
        <v>44622.537604166668</v>
      </c>
      <c r="X113">
        <v>553</v>
      </c>
      <c r="Y113">
        <v>186</v>
      </c>
      <c r="Z113">
        <v>0</v>
      </c>
      <c r="AA113">
        <v>186</v>
      </c>
      <c r="AB113">
        <v>0</v>
      </c>
      <c r="AC113">
        <v>57</v>
      </c>
      <c r="AD113">
        <v>33</v>
      </c>
      <c r="AE113">
        <v>0</v>
      </c>
      <c r="AF113">
        <v>0</v>
      </c>
      <c r="AG113">
        <v>0</v>
      </c>
      <c r="AH113" t="s">
        <v>119</v>
      </c>
      <c r="AI113" s="1">
        <v>44622.66101851852</v>
      </c>
      <c r="AJ113">
        <v>698</v>
      </c>
      <c r="AK113">
        <v>3</v>
      </c>
      <c r="AL113">
        <v>0</v>
      </c>
      <c r="AM113">
        <v>3</v>
      </c>
      <c r="AN113">
        <v>0</v>
      </c>
      <c r="AO113">
        <v>3</v>
      </c>
      <c r="AP113">
        <v>30</v>
      </c>
      <c r="AQ113">
        <v>0</v>
      </c>
      <c r="AR113">
        <v>0</v>
      </c>
      <c r="AS113">
        <v>0</v>
      </c>
      <c r="AT113" t="s">
        <v>86</v>
      </c>
      <c r="AU113" t="s">
        <v>86</v>
      </c>
      <c r="AV113" t="s">
        <v>86</v>
      </c>
      <c r="AW113" t="s">
        <v>86</v>
      </c>
      <c r="AX113" t="s">
        <v>86</v>
      </c>
      <c r="AY113" t="s">
        <v>86</v>
      </c>
      <c r="AZ113" t="s">
        <v>86</v>
      </c>
      <c r="BA113" t="s">
        <v>86</v>
      </c>
      <c r="BB113" t="s">
        <v>86</v>
      </c>
      <c r="BC113" t="s">
        <v>86</v>
      </c>
      <c r="BD113" t="s">
        <v>86</v>
      </c>
      <c r="BE113" t="s">
        <v>86</v>
      </c>
    </row>
    <row r="114" spans="1:57" x14ac:dyDescent="0.45">
      <c r="A114" t="s">
        <v>361</v>
      </c>
      <c r="B114" t="s">
        <v>77</v>
      </c>
      <c r="C114" t="s">
        <v>362</v>
      </c>
      <c r="D114" t="s">
        <v>79</v>
      </c>
      <c r="E114" s="2" t="str">
        <f>HYPERLINK("capsilon://?command=openfolder&amp;siteaddress=envoy.emaiq-na2.net&amp;folderid=FX8C8CCAB4-B1DF-2C5C-8CCC-4D4EC9397CB1","FX211239")</f>
        <v>FX211239</v>
      </c>
      <c r="F114" t="s">
        <v>80</v>
      </c>
      <c r="G114" t="s">
        <v>80</v>
      </c>
      <c r="H114" t="s">
        <v>81</v>
      </c>
      <c r="I114" t="s">
        <v>363</v>
      </c>
      <c r="J114">
        <v>344</v>
      </c>
      <c r="K114" t="s">
        <v>83</v>
      </c>
      <c r="L114" t="s">
        <v>84</v>
      </c>
      <c r="M114" t="s">
        <v>85</v>
      </c>
      <c r="N114">
        <v>1</v>
      </c>
      <c r="O114" s="1">
        <v>44631.596550925926</v>
      </c>
      <c r="P114" s="1">
        <v>44631.717488425929</v>
      </c>
      <c r="Q114">
        <v>9949</v>
      </c>
      <c r="R114">
        <v>500</v>
      </c>
      <c r="S114" t="b">
        <v>0</v>
      </c>
      <c r="T114" t="s">
        <v>86</v>
      </c>
      <c r="U114" t="b">
        <v>0</v>
      </c>
      <c r="V114" t="s">
        <v>92</v>
      </c>
      <c r="W114" s="1">
        <v>44631.717488425929</v>
      </c>
      <c r="X114">
        <v>450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344</v>
      </c>
      <c r="AE114">
        <v>296</v>
      </c>
      <c r="AF114">
        <v>0</v>
      </c>
      <c r="AG114">
        <v>11</v>
      </c>
      <c r="AH114" t="s">
        <v>86</v>
      </c>
      <c r="AI114" t="s">
        <v>86</v>
      </c>
      <c r="AJ114" t="s">
        <v>86</v>
      </c>
      <c r="AK114" t="s">
        <v>86</v>
      </c>
      <c r="AL114" t="s">
        <v>86</v>
      </c>
      <c r="AM114" t="s">
        <v>86</v>
      </c>
      <c r="AN114" t="s">
        <v>86</v>
      </c>
      <c r="AO114" t="s">
        <v>86</v>
      </c>
      <c r="AP114" t="s">
        <v>86</v>
      </c>
      <c r="AQ114" t="s">
        <v>86</v>
      </c>
      <c r="AR114" t="s">
        <v>86</v>
      </c>
      <c r="AS114" t="s">
        <v>86</v>
      </c>
      <c r="AT114" t="s">
        <v>86</v>
      </c>
      <c r="AU114" t="s">
        <v>86</v>
      </c>
      <c r="AV114" t="s">
        <v>86</v>
      </c>
      <c r="AW114" t="s">
        <v>86</v>
      </c>
      <c r="AX114" t="s">
        <v>86</v>
      </c>
      <c r="AY114" t="s">
        <v>86</v>
      </c>
      <c r="AZ114" t="s">
        <v>86</v>
      </c>
      <c r="BA114" t="s">
        <v>86</v>
      </c>
      <c r="BB114" t="s">
        <v>86</v>
      </c>
      <c r="BC114" t="s">
        <v>86</v>
      </c>
      <c r="BD114" t="s">
        <v>86</v>
      </c>
      <c r="BE114" t="s">
        <v>86</v>
      </c>
    </row>
    <row r="115" spans="1:57" x14ac:dyDescent="0.45">
      <c r="A115" t="s">
        <v>364</v>
      </c>
      <c r="B115" t="s">
        <v>77</v>
      </c>
      <c r="C115" t="s">
        <v>365</v>
      </c>
      <c r="D115" t="s">
        <v>79</v>
      </c>
      <c r="E115" s="2" t="str">
        <f>HYPERLINK("capsilon://?command=openfolder&amp;siteaddress=envoy.emaiq-na2.net&amp;folderid=FX1FF5B7AA-C0CB-C3D5-B1DA-B905227EFE62","FX2203335")</f>
        <v>FX2203335</v>
      </c>
      <c r="F115" t="s">
        <v>80</v>
      </c>
      <c r="G115" t="s">
        <v>80</v>
      </c>
      <c r="H115" t="s">
        <v>81</v>
      </c>
      <c r="I115" t="s">
        <v>366</v>
      </c>
      <c r="J115">
        <v>402</v>
      </c>
      <c r="K115" t="s">
        <v>83</v>
      </c>
      <c r="L115" t="s">
        <v>84</v>
      </c>
      <c r="M115" t="s">
        <v>85</v>
      </c>
      <c r="N115">
        <v>2</v>
      </c>
      <c r="O115" s="1">
        <v>44631.614884259259</v>
      </c>
      <c r="P115" s="1">
        <v>44631.755254629628</v>
      </c>
      <c r="Q115">
        <v>10534</v>
      </c>
      <c r="R115">
        <v>1594</v>
      </c>
      <c r="S115" t="b">
        <v>0</v>
      </c>
      <c r="T115" t="s">
        <v>86</v>
      </c>
      <c r="U115" t="b">
        <v>0</v>
      </c>
      <c r="V115" t="s">
        <v>347</v>
      </c>
      <c r="W115" s="1">
        <v>44631.687685185185</v>
      </c>
      <c r="X115">
        <v>736</v>
      </c>
      <c r="Y115">
        <v>283</v>
      </c>
      <c r="Z115">
        <v>0</v>
      </c>
      <c r="AA115">
        <v>283</v>
      </c>
      <c r="AB115">
        <v>0</v>
      </c>
      <c r="AC115">
        <v>69</v>
      </c>
      <c r="AD115">
        <v>119</v>
      </c>
      <c r="AE115">
        <v>0</v>
      </c>
      <c r="AF115">
        <v>0</v>
      </c>
      <c r="AG115">
        <v>0</v>
      </c>
      <c r="AH115" t="s">
        <v>216</v>
      </c>
      <c r="AI115" s="1">
        <v>44631.755254629628</v>
      </c>
      <c r="AJ115">
        <v>660</v>
      </c>
      <c r="AK115">
        <v>1</v>
      </c>
      <c r="AL115">
        <v>0</v>
      </c>
      <c r="AM115">
        <v>1</v>
      </c>
      <c r="AN115">
        <v>0</v>
      </c>
      <c r="AO115">
        <v>1</v>
      </c>
      <c r="AP115">
        <v>118</v>
      </c>
      <c r="AQ115">
        <v>0</v>
      </c>
      <c r="AR115">
        <v>0</v>
      </c>
      <c r="AS115">
        <v>0</v>
      </c>
      <c r="AT115" t="s">
        <v>86</v>
      </c>
      <c r="AU115" t="s">
        <v>86</v>
      </c>
      <c r="AV115" t="s">
        <v>86</v>
      </c>
      <c r="AW115" t="s">
        <v>86</v>
      </c>
      <c r="AX115" t="s">
        <v>86</v>
      </c>
      <c r="AY115" t="s">
        <v>86</v>
      </c>
      <c r="AZ115" t="s">
        <v>86</v>
      </c>
      <c r="BA115" t="s">
        <v>86</v>
      </c>
      <c r="BB115" t="s">
        <v>86</v>
      </c>
      <c r="BC115" t="s">
        <v>86</v>
      </c>
      <c r="BD115" t="s">
        <v>86</v>
      </c>
      <c r="BE115" t="s">
        <v>86</v>
      </c>
    </row>
    <row r="116" spans="1:57" x14ac:dyDescent="0.45">
      <c r="A116" t="s">
        <v>367</v>
      </c>
      <c r="B116" t="s">
        <v>77</v>
      </c>
      <c r="C116" t="s">
        <v>368</v>
      </c>
      <c r="D116" t="s">
        <v>79</v>
      </c>
      <c r="E116" s="2" t="str">
        <f>HYPERLINK("capsilon://?command=openfolder&amp;siteaddress=envoy.emaiq-na2.net&amp;folderid=FX0A4304F4-78FB-3314-3970-CC2E6ACA12E1","FX2203399")</f>
        <v>FX2203399</v>
      </c>
      <c r="F116" t="s">
        <v>80</v>
      </c>
      <c r="G116" t="s">
        <v>80</v>
      </c>
      <c r="H116" t="s">
        <v>81</v>
      </c>
      <c r="I116" t="s">
        <v>369</v>
      </c>
      <c r="J116">
        <v>379</v>
      </c>
      <c r="K116" t="s">
        <v>83</v>
      </c>
      <c r="L116" t="s">
        <v>84</v>
      </c>
      <c r="M116" t="s">
        <v>85</v>
      </c>
      <c r="N116">
        <v>1</v>
      </c>
      <c r="O116" s="1">
        <v>44631.631238425929</v>
      </c>
      <c r="P116" s="1">
        <v>44631.775173611109</v>
      </c>
      <c r="Q116">
        <v>10268</v>
      </c>
      <c r="R116">
        <v>2168</v>
      </c>
      <c r="S116" t="b">
        <v>0</v>
      </c>
      <c r="T116" t="s">
        <v>86</v>
      </c>
      <c r="U116" t="b">
        <v>0</v>
      </c>
      <c r="V116" t="s">
        <v>87</v>
      </c>
      <c r="W116" s="1">
        <v>44631.775173611109</v>
      </c>
      <c r="X116">
        <v>1707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379</v>
      </c>
      <c r="AE116">
        <v>329</v>
      </c>
      <c r="AF116">
        <v>0</v>
      </c>
      <c r="AG116">
        <v>10</v>
      </c>
      <c r="AH116" t="s">
        <v>86</v>
      </c>
      <c r="AI116" t="s">
        <v>86</v>
      </c>
      <c r="AJ116" t="s">
        <v>86</v>
      </c>
      <c r="AK116" t="s">
        <v>86</v>
      </c>
      <c r="AL116" t="s">
        <v>86</v>
      </c>
      <c r="AM116" t="s">
        <v>86</v>
      </c>
      <c r="AN116" t="s">
        <v>86</v>
      </c>
      <c r="AO116" t="s">
        <v>86</v>
      </c>
      <c r="AP116" t="s">
        <v>86</v>
      </c>
      <c r="AQ116" t="s">
        <v>86</v>
      </c>
      <c r="AR116" t="s">
        <v>86</v>
      </c>
      <c r="AS116" t="s">
        <v>86</v>
      </c>
      <c r="AT116" t="s">
        <v>86</v>
      </c>
      <c r="AU116" t="s">
        <v>86</v>
      </c>
      <c r="AV116" t="s">
        <v>86</v>
      </c>
      <c r="AW116" t="s">
        <v>86</v>
      </c>
      <c r="AX116" t="s">
        <v>86</v>
      </c>
      <c r="AY116" t="s">
        <v>86</v>
      </c>
      <c r="AZ116" t="s">
        <v>86</v>
      </c>
      <c r="BA116" t="s">
        <v>86</v>
      </c>
      <c r="BB116" t="s">
        <v>86</v>
      </c>
      <c r="BC116" t="s">
        <v>86</v>
      </c>
      <c r="BD116" t="s">
        <v>86</v>
      </c>
      <c r="BE116" t="s">
        <v>86</v>
      </c>
    </row>
    <row r="117" spans="1:57" x14ac:dyDescent="0.45">
      <c r="A117" t="s">
        <v>370</v>
      </c>
      <c r="B117" t="s">
        <v>77</v>
      </c>
      <c r="C117" t="s">
        <v>371</v>
      </c>
      <c r="D117" t="s">
        <v>79</v>
      </c>
      <c r="E117" s="2" t="str">
        <f>HYPERLINK("capsilon://?command=openfolder&amp;siteaddress=envoy.emaiq-na2.net&amp;folderid=FXE1E2B496-DCA2-1700-21F1-924561786CDF","FX2203497")</f>
        <v>FX2203497</v>
      </c>
      <c r="F117" t="s">
        <v>80</v>
      </c>
      <c r="G117" t="s">
        <v>80</v>
      </c>
      <c r="H117" t="s">
        <v>81</v>
      </c>
      <c r="I117" t="s">
        <v>372</v>
      </c>
      <c r="J117">
        <v>132</v>
      </c>
      <c r="K117" t="s">
        <v>83</v>
      </c>
      <c r="L117" t="s">
        <v>84</v>
      </c>
      <c r="M117" t="s">
        <v>85</v>
      </c>
      <c r="N117">
        <v>2</v>
      </c>
      <c r="O117" s="1">
        <v>44631.632372685184</v>
      </c>
      <c r="P117" s="1">
        <v>44631.747604166667</v>
      </c>
      <c r="Q117">
        <v>8391</v>
      </c>
      <c r="R117">
        <v>1565</v>
      </c>
      <c r="S117" t="b">
        <v>0</v>
      </c>
      <c r="T117" t="s">
        <v>86</v>
      </c>
      <c r="U117" t="b">
        <v>0</v>
      </c>
      <c r="V117" t="s">
        <v>347</v>
      </c>
      <c r="W117" s="1">
        <v>44631.698796296296</v>
      </c>
      <c r="X117">
        <v>754</v>
      </c>
      <c r="Y117">
        <v>143</v>
      </c>
      <c r="Z117">
        <v>0</v>
      </c>
      <c r="AA117">
        <v>143</v>
      </c>
      <c r="AB117">
        <v>0</v>
      </c>
      <c r="AC117">
        <v>93</v>
      </c>
      <c r="AD117">
        <v>-11</v>
      </c>
      <c r="AE117">
        <v>0</v>
      </c>
      <c r="AF117">
        <v>0</v>
      </c>
      <c r="AG117">
        <v>0</v>
      </c>
      <c r="AH117" t="s">
        <v>216</v>
      </c>
      <c r="AI117" s="1">
        <v>44631.747604166667</v>
      </c>
      <c r="AJ117">
        <v>798</v>
      </c>
      <c r="AK117">
        <v>3</v>
      </c>
      <c r="AL117">
        <v>0</v>
      </c>
      <c r="AM117">
        <v>3</v>
      </c>
      <c r="AN117">
        <v>0</v>
      </c>
      <c r="AO117">
        <v>3</v>
      </c>
      <c r="AP117">
        <v>-14</v>
      </c>
      <c r="AQ117">
        <v>0</v>
      </c>
      <c r="AR117">
        <v>0</v>
      </c>
      <c r="AS117">
        <v>0</v>
      </c>
      <c r="AT117" t="s">
        <v>86</v>
      </c>
      <c r="AU117" t="s">
        <v>86</v>
      </c>
      <c r="AV117" t="s">
        <v>86</v>
      </c>
      <c r="AW117" t="s">
        <v>86</v>
      </c>
      <c r="AX117" t="s">
        <v>86</v>
      </c>
      <c r="AY117" t="s">
        <v>86</v>
      </c>
      <c r="AZ117" t="s">
        <v>86</v>
      </c>
      <c r="BA117" t="s">
        <v>86</v>
      </c>
      <c r="BB117" t="s">
        <v>86</v>
      </c>
      <c r="BC117" t="s">
        <v>86</v>
      </c>
      <c r="BD117" t="s">
        <v>86</v>
      </c>
      <c r="BE117" t="s">
        <v>86</v>
      </c>
    </row>
    <row r="118" spans="1:57" hidden="1" x14ac:dyDescent="0.45">
      <c r="A118" t="s">
        <v>373</v>
      </c>
      <c r="B118" t="s">
        <v>77</v>
      </c>
      <c r="C118" t="s">
        <v>374</v>
      </c>
      <c r="D118" t="s">
        <v>79</v>
      </c>
      <c r="E118" s="2" t="str">
        <f>HYPERLINK("capsilon://?command=openfolder&amp;siteaddress=envoy.emaiq-na2.net&amp;folderid=FXAA3B7C91-96DB-B8CC-E83C-D03DF6970560","FX2202296")</f>
        <v>FX2202296</v>
      </c>
      <c r="F118" t="s">
        <v>80</v>
      </c>
      <c r="G118" t="s">
        <v>80</v>
      </c>
      <c r="H118" t="s">
        <v>81</v>
      </c>
      <c r="I118" t="s">
        <v>375</v>
      </c>
      <c r="J118">
        <v>66</v>
      </c>
      <c r="K118" t="s">
        <v>83</v>
      </c>
      <c r="L118" t="s">
        <v>84</v>
      </c>
      <c r="M118" t="s">
        <v>85</v>
      </c>
      <c r="N118">
        <v>2</v>
      </c>
      <c r="O118" s="1">
        <v>44622.46234953704</v>
      </c>
      <c r="P118" s="1">
        <v>44622.664594907408</v>
      </c>
      <c r="Q118">
        <v>16753</v>
      </c>
      <c r="R118">
        <v>721</v>
      </c>
      <c r="S118" t="b">
        <v>0</v>
      </c>
      <c r="T118" t="s">
        <v>86</v>
      </c>
      <c r="U118" t="b">
        <v>0</v>
      </c>
      <c r="V118" t="s">
        <v>347</v>
      </c>
      <c r="W118" s="1">
        <v>44622.545613425929</v>
      </c>
      <c r="X118">
        <v>396</v>
      </c>
      <c r="Y118">
        <v>52</v>
      </c>
      <c r="Z118">
        <v>0</v>
      </c>
      <c r="AA118">
        <v>52</v>
      </c>
      <c r="AB118">
        <v>0</v>
      </c>
      <c r="AC118">
        <v>31</v>
      </c>
      <c r="AD118">
        <v>14</v>
      </c>
      <c r="AE118">
        <v>0</v>
      </c>
      <c r="AF118">
        <v>0</v>
      </c>
      <c r="AG118">
        <v>0</v>
      </c>
      <c r="AH118" t="s">
        <v>119</v>
      </c>
      <c r="AI118" s="1">
        <v>44622.664594907408</v>
      </c>
      <c r="AJ118">
        <v>309</v>
      </c>
      <c r="AK118">
        <v>3</v>
      </c>
      <c r="AL118">
        <v>0</v>
      </c>
      <c r="AM118">
        <v>3</v>
      </c>
      <c r="AN118">
        <v>0</v>
      </c>
      <c r="AO118">
        <v>3</v>
      </c>
      <c r="AP118">
        <v>11</v>
      </c>
      <c r="AQ118">
        <v>0</v>
      </c>
      <c r="AR118">
        <v>0</v>
      </c>
      <c r="AS118">
        <v>0</v>
      </c>
      <c r="AT118" t="s">
        <v>86</v>
      </c>
      <c r="AU118" t="s">
        <v>86</v>
      </c>
      <c r="AV118" t="s">
        <v>86</v>
      </c>
      <c r="AW118" t="s">
        <v>86</v>
      </c>
      <c r="AX118" t="s">
        <v>86</v>
      </c>
      <c r="AY118" t="s">
        <v>86</v>
      </c>
      <c r="AZ118" t="s">
        <v>86</v>
      </c>
      <c r="BA118" t="s">
        <v>86</v>
      </c>
      <c r="BB118" t="s">
        <v>86</v>
      </c>
      <c r="BC118" t="s">
        <v>86</v>
      </c>
      <c r="BD118" t="s">
        <v>86</v>
      </c>
      <c r="BE118" t="s">
        <v>86</v>
      </c>
    </row>
    <row r="119" spans="1:57" x14ac:dyDescent="0.45">
      <c r="A119" t="s">
        <v>376</v>
      </c>
      <c r="B119" t="s">
        <v>77</v>
      </c>
      <c r="C119" t="s">
        <v>267</v>
      </c>
      <c r="D119" t="s">
        <v>79</v>
      </c>
      <c r="E119" s="2" t="str">
        <f>HYPERLINK("capsilon://?command=openfolder&amp;siteaddress=envoy.emaiq-na2.net&amp;folderid=FXB8BC7CEE-C5E9-ED52-E0EB-6D222E8B478D","FX2203320")</f>
        <v>FX2203320</v>
      </c>
      <c r="F119" t="s">
        <v>80</v>
      </c>
      <c r="G119" t="s">
        <v>80</v>
      </c>
      <c r="H119" t="s">
        <v>81</v>
      </c>
      <c r="I119" t="s">
        <v>319</v>
      </c>
      <c r="J119">
        <v>38</v>
      </c>
      <c r="K119" t="s">
        <v>83</v>
      </c>
      <c r="L119" t="s">
        <v>84</v>
      </c>
      <c r="M119" t="s">
        <v>85</v>
      </c>
      <c r="N119">
        <v>2</v>
      </c>
      <c r="O119" s="1">
        <v>44631.709548611114</v>
      </c>
      <c r="P119" s="1">
        <v>44631.722430555557</v>
      </c>
      <c r="Q119">
        <v>319</v>
      </c>
      <c r="R119">
        <v>794</v>
      </c>
      <c r="S119" t="b">
        <v>0</v>
      </c>
      <c r="T119" t="s">
        <v>86</v>
      </c>
      <c r="U119" t="b">
        <v>1</v>
      </c>
      <c r="V119" t="s">
        <v>87</v>
      </c>
      <c r="W119" s="1">
        <v>44631.716805555552</v>
      </c>
      <c r="X119">
        <v>466</v>
      </c>
      <c r="Y119">
        <v>37</v>
      </c>
      <c r="Z119">
        <v>0</v>
      </c>
      <c r="AA119">
        <v>37</v>
      </c>
      <c r="AB119">
        <v>0</v>
      </c>
      <c r="AC119">
        <v>30</v>
      </c>
      <c r="AD119">
        <v>1</v>
      </c>
      <c r="AE119">
        <v>0</v>
      </c>
      <c r="AF119">
        <v>0</v>
      </c>
      <c r="AG119">
        <v>0</v>
      </c>
      <c r="AH119" t="s">
        <v>119</v>
      </c>
      <c r="AI119" s="1">
        <v>44631.722430555557</v>
      </c>
      <c r="AJ119">
        <v>211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 t="s">
        <v>86</v>
      </c>
      <c r="AU119" t="s">
        <v>86</v>
      </c>
      <c r="AV119" t="s">
        <v>86</v>
      </c>
      <c r="AW119" t="s">
        <v>86</v>
      </c>
      <c r="AX119" t="s">
        <v>86</v>
      </c>
      <c r="AY119" t="s">
        <v>86</v>
      </c>
      <c r="AZ119" t="s">
        <v>86</v>
      </c>
      <c r="BA119" t="s">
        <v>86</v>
      </c>
      <c r="BB119" t="s">
        <v>86</v>
      </c>
      <c r="BC119" t="s">
        <v>86</v>
      </c>
      <c r="BD119" t="s">
        <v>86</v>
      </c>
      <c r="BE119" t="s">
        <v>86</v>
      </c>
    </row>
    <row r="120" spans="1:57" x14ac:dyDescent="0.45">
      <c r="A120" t="s">
        <v>377</v>
      </c>
      <c r="B120" t="s">
        <v>77</v>
      </c>
      <c r="C120" t="s">
        <v>340</v>
      </c>
      <c r="D120" t="s">
        <v>79</v>
      </c>
      <c r="E120" s="2" t="str">
        <f>HYPERLINK("capsilon://?command=openfolder&amp;siteaddress=envoy.emaiq-na2.net&amp;folderid=FXBEA6FFB6-0935-AB5D-7A17-2765E4599688","FX2202666")</f>
        <v>FX2202666</v>
      </c>
      <c r="F120" t="s">
        <v>80</v>
      </c>
      <c r="G120" t="s">
        <v>80</v>
      </c>
      <c r="H120" t="s">
        <v>81</v>
      </c>
      <c r="I120" t="s">
        <v>341</v>
      </c>
      <c r="J120">
        <v>38</v>
      </c>
      <c r="K120" t="s">
        <v>83</v>
      </c>
      <c r="L120" t="s">
        <v>84</v>
      </c>
      <c r="M120" t="s">
        <v>85</v>
      </c>
      <c r="N120">
        <v>2</v>
      </c>
      <c r="O120" s="1">
        <v>44631.711747685185</v>
      </c>
      <c r="P120" s="1">
        <v>44631.716331018521</v>
      </c>
      <c r="Q120">
        <v>38</v>
      </c>
      <c r="R120">
        <v>358</v>
      </c>
      <c r="S120" t="b">
        <v>0</v>
      </c>
      <c r="T120" t="s">
        <v>86</v>
      </c>
      <c r="U120" t="b">
        <v>1</v>
      </c>
      <c r="V120" t="s">
        <v>347</v>
      </c>
      <c r="W120" s="1">
        <v>44631.714212962965</v>
      </c>
      <c r="X120">
        <v>206</v>
      </c>
      <c r="Y120">
        <v>37</v>
      </c>
      <c r="Z120">
        <v>0</v>
      </c>
      <c r="AA120">
        <v>37</v>
      </c>
      <c r="AB120">
        <v>0</v>
      </c>
      <c r="AC120">
        <v>24</v>
      </c>
      <c r="AD120">
        <v>1</v>
      </c>
      <c r="AE120">
        <v>0</v>
      </c>
      <c r="AF120">
        <v>0</v>
      </c>
      <c r="AG120">
        <v>0</v>
      </c>
      <c r="AH120" t="s">
        <v>119</v>
      </c>
      <c r="AI120" s="1">
        <v>44631.716331018521</v>
      </c>
      <c r="AJ120">
        <v>152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 t="s">
        <v>86</v>
      </c>
      <c r="AU120" t="s">
        <v>86</v>
      </c>
      <c r="AV120" t="s">
        <v>86</v>
      </c>
      <c r="AW120" t="s">
        <v>86</v>
      </c>
      <c r="AX120" t="s">
        <v>86</v>
      </c>
      <c r="AY120" t="s">
        <v>86</v>
      </c>
      <c r="AZ120" t="s">
        <v>86</v>
      </c>
      <c r="BA120" t="s">
        <v>86</v>
      </c>
      <c r="BB120" t="s">
        <v>86</v>
      </c>
      <c r="BC120" t="s">
        <v>86</v>
      </c>
      <c r="BD120" t="s">
        <v>86</v>
      </c>
      <c r="BE120" t="s">
        <v>86</v>
      </c>
    </row>
    <row r="121" spans="1:57" x14ac:dyDescent="0.45">
      <c r="A121" t="s">
        <v>378</v>
      </c>
      <c r="B121" t="s">
        <v>77</v>
      </c>
      <c r="C121" t="s">
        <v>356</v>
      </c>
      <c r="D121" t="s">
        <v>79</v>
      </c>
      <c r="E121" s="2" t="str">
        <f>HYPERLINK("capsilon://?command=openfolder&amp;siteaddress=envoy.emaiq-na2.net&amp;folderid=FX0D7F36E7-8F1D-FCC8-AA90-92EFC0C9663C","FX2202560")</f>
        <v>FX2202560</v>
      </c>
      <c r="F121" t="s">
        <v>80</v>
      </c>
      <c r="G121" t="s">
        <v>80</v>
      </c>
      <c r="H121" t="s">
        <v>81</v>
      </c>
      <c r="I121" t="s">
        <v>357</v>
      </c>
      <c r="J121">
        <v>124</v>
      </c>
      <c r="K121" t="s">
        <v>83</v>
      </c>
      <c r="L121" t="s">
        <v>84</v>
      </c>
      <c r="M121" t="s">
        <v>85</v>
      </c>
      <c r="N121">
        <v>2</v>
      </c>
      <c r="O121" s="1">
        <v>44631.713263888887</v>
      </c>
      <c r="P121" s="1">
        <v>44632.306956018518</v>
      </c>
      <c r="Q121">
        <v>47237</v>
      </c>
      <c r="R121">
        <v>4058</v>
      </c>
      <c r="S121" t="b">
        <v>0</v>
      </c>
      <c r="T121" t="s">
        <v>86</v>
      </c>
      <c r="U121" t="b">
        <v>1</v>
      </c>
      <c r="V121" t="s">
        <v>87</v>
      </c>
      <c r="W121" s="1">
        <v>44631.747835648152</v>
      </c>
      <c r="X121">
        <v>2412</v>
      </c>
      <c r="Y121">
        <v>128</v>
      </c>
      <c r="Z121">
        <v>0</v>
      </c>
      <c r="AA121">
        <v>128</v>
      </c>
      <c r="AB121">
        <v>0</v>
      </c>
      <c r="AC121">
        <v>113</v>
      </c>
      <c r="AD121">
        <v>-4</v>
      </c>
      <c r="AE121">
        <v>0</v>
      </c>
      <c r="AF121">
        <v>0</v>
      </c>
      <c r="AG121">
        <v>0</v>
      </c>
      <c r="AH121" t="s">
        <v>92</v>
      </c>
      <c r="AI121" s="1">
        <v>44632.306956018518</v>
      </c>
      <c r="AJ121">
        <v>1506</v>
      </c>
      <c r="AK121">
        <v>4</v>
      </c>
      <c r="AL121">
        <v>0</v>
      </c>
      <c r="AM121">
        <v>4</v>
      </c>
      <c r="AN121">
        <v>0</v>
      </c>
      <c r="AO121">
        <v>1</v>
      </c>
      <c r="AP121">
        <v>-8</v>
      </c>
      <c r="AQ121">
        <v>0</v>
      </c>
      <c r="AR121">
        <v>0</v>
      </c>
      <c r="AS121">
        <v>0</v>
      </c>
      <c r="AT121" t="s">
        <v>86</v>
      </c>
      <c r="AU121" t="s">
        <v>86</v>
      </c>
      <c r="AV121" t="s">
        <v>86</v>
      </c>
      <c r="AW121" t="s">
        <v>86</v>
      </c>
      <c r="AX121" t="s">
        <v>86</v>
      </c>
      <c r="AY121" t="s">
        <v>86</v>
      </c>
      <c r="AZ121" t="s">
        <v>86</v>
      </c>
      <c r="BA121" t="s">
        <v>86</v>
      </c>
      <c r="BB121" t="s">
        <v>86</v>
      </c>
      <c r="BC121" t="s">
        <v>86</v>
      </c>
      <c r="BD121" t="s">
        <v>86</v>
      </c>
      <c r="BE121" t="s">
        <v>86</v>
      </c>
    </row>
    <row r="122" spans="1:57" hidden="1" x14ac:dyDescent="0.45">
      <c r="A122" t="s">
        <v>379</v>
      </c>
      <c r="B122" t="s">
        <v>77</v>
      </c>
      <c r="C122" t="s">
        <v>311</v>
      </c>
      <c r="D122" t="s">
        <v>79</v>
      </c>
      <c r="E122" s="2" t="str">
        <f>HYPERLINK("capsilon://?command=openfolder&amp;siteaddress=envoy.emaiq-na2.net&amp;folderid=FX40F9F0A9-789C-83BB-B6ED-5A0E9D3E3BAF","FX2202330")</f>
        <v>FX2202330</v>
      </c>
      <c r="F122" t="s">
        <v>80</v>
      </c>
      <c r="G122" t="s">
        <v>80</v>
      </c>
      <c r="H122" t="s">
        <v>81</v>
      </c>
      <c r="I122" t="s">
        <v>312</v>
      </c>
      <c r="J122">
        <v>56</v>
      </c>
      <c r="K122" t="s">
        <v>83</v>
      </c>
      <c r="L122" t="s">
        <v>84</v>
      </c>
      <c r="M122" t="s">
        <v>85</v>
      </c>
      <c r="N122">
        <v>2</v>
      </c>
      <c r="O122" s="1">
        <v>44622.469513888886</v>
      </c>
      <c r="P122" s="1">
        <v>44622.647812499999</v>
      </c>
      <c r="Q122">
        <v>13888</v>
      </c>
      <c r="R122">
        <v>1517</v>
      </c>
      <c r="S122" t="b">
        <v>0</v>
      </c>
      <c r="T122" t="s">
        <v>86</v>
      </c>
      <c r="U122" t="b">
        <v>1</v>
      </c>
      <c r="V122" t="s">
        <v>347</v>
      </c>
      <c r="W122" s="1">
        <v>44622.52553240741</v>
      </c>
      <c r="X122">
        <v>1030</v>
      </c>
      <c r="Y122">
        <v>42</v>
      </c>
      <c r="Z122">
        <v>0</v>
      </c>
      <c r="AA122">
        <v>42</v>
      </c>
      <c r="AB122">
        <v>0</v>
      </c>
      <c r="AC122">
        <v>27</v>
      </c>
      <c r="AD122">
        <v>14</v>
      </c>
      <c r="AE122">
        <v>0</v>
      </c>
      <c r="AF122">
        <v>0</v>
      </c>
      <c r="AG122">
        <v>0</v>
      </c>
      <c r="AH122" t="s">
        <v>119</v>
      </c>
      <c r="AI122" s="1">
        <v>44622.647812499999</v>
      </c>
      <c r="AJ122">
        <v>441</v>
      </c>
      <c r="AK122">
        <v>2</v>
      </c>
      <c r="AL122">
        <v>0</v>
      </c>
      <c r="AM122">
        <v>2</v>
      </c>
      <c r="AN122">
        <v>0</v>
      </c>
      <c r="AO122">
        <v>2</v>
      </c>
      <c r="AP122">
        <v>12</v>
      </c>
      <c r="AQ122">
        <v>0</v>
      </c>
      <c r="AR122">
        <v>0</v>
      </c>
      <c r="AS122">
        <v>0</v>
      </c>
      <c r="AT122" t="s">
        <v>86</v>
      </c>
      <c r="AU122" t="s">
        <v>86</v>
      </c>
      <c r="AV122" t="s">
        <v>86</v>
      </c>
      <c r="AW122" t="s">
        <v>86</v>
      </c>
      <c r="AX122" t="s">
        <v>86</v>
      </c>
      <c r="AY122" t="s">
        <v>86</v>
      </c>
      <c r="AZ122" t="s">
        <v>86</v>
      </c>
      <c r="BA122" t="s">
        <v>86</v>
      </c>
      <c r="BB122" t="s">
        <v>86</v>
      </c>
      <c r="BC122" t="s">
        <v>86</v>
      </c>
      <c r="BD122" t="s">
        <v>86</v>
      </c>
      <c r="BE122" t="s">
        <v>86</v>
      </c>
    </row>
    <row r="123" spans="1:57" hidden="1" x14ac:dyDescent="0.45">
      <c r="A123" t="s">
        <v>380</v>
      </c>
      <c r="B123" t="s">
        <v>77</v>
      </c>
      <c r="C123" t="s">
        <v>381</v>
      </c>
      <c r="D123" t="s">
        <v>79</v>
      </c>
      <c r="E123" s="2" t="str">
        <f>HYPERLINK("capsilon://?command=openfolder&amp;siteaddress=envoy.emaiq-na2.net&amp;folderid=FX145E9F38-6C33-62B3-BA8B-A2A8876DD124","FX2202625")</f>
        <v>FX2202625</v>
      </c>
      <c r="F123" t="s">
        <v>80</v>
      </c>
      <c r="G123" t="s">
        <v>80</v>
      </c>
      <c r="H123" t="s">
        <v>81</v>
      </c>
      <c r="I123" t="s">
        <v>382</v>
      </c>
      <c r="J123">
        <v>130</v>
      </c>
      <c r="K123" t="s">
        <v>83</v>
      </c>
      <c r="L123" t="s">
        <v>84</v>
      </c>
      <c r="M123" t="s">
        <v>85</v>
      </c>
      <c r="N123">
        <v>2</v>
      </c>
      <c r="O123" s="1">
        <v>44621.067280092589</v>
      </c>
      <c r="P123" s="1">
        <v>44621.238298611112</v>
      </c>
      <c r="Q123">
        <v>11889</v>
      </c>
      <c r="R123">
        <v>2887</v>
      </c>
      <c r="S123" t="b">
        <v>0</v>
      </c>
      <c r="T123" t="s">
        <v>86</v>
      </c>
      <c r="U123" t="b">
        <v>1</v>
      </c>
      <c r="V123" t="s">
        <v>347</v>
      </c>
      <c r="W123" s="1">
        <v>44621.125891203701</v>
      </c>
      <c r="X123">
        <v>2043</v>
      </c>
      <c r="Y123">
        <v>108</v>
      </c>
      <c r="Z123">
        <v>0</v>
      </c>
      <c r="AA123">
        <v>108</v>
      </c>
      <c r="AB123">
        <v>0</v>
      </c>
      <c r="AC123">
        <v>66</v>
      </c>
      <c r="AD123">
        <v>22</v>
      </c>
      <c r="AE123">
        <v>0</v>
      </c>
      <c r="AF123">
        <v>0</v>
      </c>
      <c r="AG123">
        <v>0</v>
      </c>
      <c r="AH123" t="s">
        <v>88</v>
      </c>
      <c r="AI123" s="1">
        <v>44621.238298611112</v>
      </c>
      <c r="AJ123">
        <v>462</v>
      </c>
      <c r="AK123">
        <v>1</v>
      </c>
      <c r="AL123">
        <v>0</v>
      </c>
      <c r="AM123">
        <v>1</v>
      </c>
      <c r="AN123">
        <v>0</v>
      </c>
      <c r="AO123">
        <v>1</v>
      </c>
      <c r="AP123">
        <v>21</v>
      </c>
      <c r="AQ123">
        <v>0</v>
      </c>
      <c r="AR123">
        <v>0</v>
      </c>
      <c r="AS123">
        <v>0</v>
      </c>
      <c r="AT123" t="s">
        <v>86</v>
      </c>
      <c r="AU123" t="s">
        <v>86</v>
      </c>
      <c r="AV123" t="s">
        <v>86</v>
      </c>
      <c r="AW123" t="s">
        <v>86</v>
      </c>
      <c r="AX123" t="s">
        <v>86</v>
      </c>
      <c r="AY123" t="s">
        <v>86</v>
      </c>
      <c r="AZ123" t="s">
        <v>86</v>
      </c>
      <c r="BA123" t="s">
        <v>86</v>
      </c>
      <c r="BB123" t="s">
        <v>86</v>
      </c>
      <c r="BC123" t="s">
        <v>86</v>
      </c>
      <c r="BD123" t="s">
        <v>86</v>
      </c>
      <c r="BE123" t="s">
        <v>86</v>
      </c>
    </row>
    <row r="124" spans="1:57" hidden="1" x14ac:dyDescent="0.45">
      <c r="A124" t="s">
        <v>383</v>
      </c>
      <c r="B124" t="s">
        <v>77</v>
      </c>
      <c r="C124" t="s">
        <v>384</v>
      </c>
      <c r="D124" t="s">
        <v>79</v>
      </c>
      <c r="E124" s="2" t="str">
        <f>HYPERLINK("capsilon://?command=openfolder&amp;siteaddress=envoy.emaiq-na2.net&amp;folderid=FX8F1C522C-5770-8D6A-6DBA-468CABFB4CF2","FX2202791")</f>
        <v>FX2202791</v>
      </c>
      <c r="F124" t="s">
        <v>80</v>
      </c>
      <c r="G124" t="s">
        <v>80</v>
      </c>
      <c r="H124" t="s">
        <v>81</v>
      </c>
      <c r="I124" t="s">
        <v>385</v>
      </c>
      <c r="J124">
        <v>267</v>
      </c>
      <c r="K124" t="s">
        <v>83</v>
      </c>
      <c r="L124" t="s">
        <v>84</v>
      </c>
      <c r="M124" t="s">
        <v>85</v>
      </c>
      <c r="N124">
        <v>2</v>
      </c>
      <c r="O124" s="1">
        <v>44622.478680555556</v>
      </c>
      <c r="P124" s="1">
        <v>44622.676898148151</v>
      </c>
      <c r="Q124">
        <v>14720</v>
      </c>
      <c r="R124">
        <v>2406</v>
      </c>
      <c r="S124" t="b">
        <v>0</v>
      </c>
      <c r="T124" t="s">
        <v>86</v>
      </c>
      <c r="U124" t="b">
        <v>0</v>
      </c>
      <c r="V124" t="s">
        <v>347</v>
      </c>
      <c r="W124" s="1">
        <v>44622.561168981483</v>
      </c>
      <c r="X124">
        <v>1343</v>
      </c>
      <c r="Y124">
        <v>166</v>
      </c>
      <c r="Z124">
        <v>0</v>
      </c>
      <c r="AA124">
        <v>166</v>
      </c>
      <c r="AB124">
        <v>52</v>
      </c>
      <c r="AC124">
        <v>82</v>
      </c>
      <c r="AD124">
        <v>101</v>
      </c>
      <c r="AE124">
        <v>0</v>
      </c>
      <c r="AF124">
        <v>0</v>
      </c>
      <c r="AG124">
        <v>0</v>
      </c>
      <c r="AH124" t="s">
        <v>119</v>
      </c>
      <c r="AI124" s="1">
        <v>44622.676898148151</v>
      </c>
      <c r="AJ124">
        <v>1063</v>
      </c>
      <c r="AK124">
        <v>9</v>
      </c>
      <c r="AL124">
        <v>0</v>
      </c>
      <c r="AM124">
        <v>9</v>
      </c>
      <c r="AN124">
        <v>52</v>
      </c>
      <c r="AO124">
        <v>9</v>
      </c>
      <c r="AP124">
        <v>92</v>
      </c>
      <c r="AQ124">
        <v>0</v>
      </c>
      <c r="AR124">
        <v>0</v>
      </c>
      <c r="AS124">
        <v>0</v>
      </c>
      <c r="AT124" t="s">
        <v>86</v>
      </c>
      <c r="AU124" t="s">
        <v>86</v>
      </c>
      <c r="AV124" t="s">
        <v>86</v>
      </c>
      <c r="AW124" t="s">
        <v>86</v>
      </c>
      <c r="AX124" t="s">
        <v>86</v>
      </c>
      <c r="AY124" t="s">
        <v>86</v>
      </c>
      <c r="AZ124" t="s">
        <v>86</v>
      </c>
      <c r="BA124" t="s">
        <v>86</v>
      </c>
      <c r="BB124" t="s">
        <v>86</v>
      </c>
      <c r="BC124" t="s">
        <v>86</v>
      </c>
      <c r="BD124" t="s">
        <v>86</v>
      </c>
      <c r="BE124" t="s">
        <v>86</v>
      </c>
    </row>
    <row r="125" spans="1:57" hidden="1" x14ac:dyDescent="0.45">
      <c r="A125" t="s">
        <v>386</v>
      </c>
      <c r="B125" t="s">
        <v>77</v>
      </c>
      <c r="C125" t="s">
        <v>387</v>
      </c>
      <c r="D125" t="s">
        <v>79</v>
      </c>
      <c r="E125" s="2" t="str">
        <f>HYPERLINK("capsilon://?command=openfolder&amp;siteaddress=envoy.emaiq-na2.net&amp;folderid=FXF300624C-FDCE-6A80-1480-51596AD50C71","FX2202525")</f>
        <v>FX2202525</v>
      </c>
      <c r="F125" t="s">
        <v>80</v>
      </c>
      <c r="G125" t="s">
        <v>80</v>
      </c>
      <c r="H125" t="s">
        <v>81</v>
      </c>
      <c r="I125" t="s">
        <v>388</v>
      </c>
      <c r="J125">
        <v>93</v>
      </c>
      <c r="K125" t="s">
        <v>83</v>
      </c>
      <c r="L125" t="s">
        <v>84</v>
      </c>
      <c r="M125" t="s">
        <v>85</v>
      </c>
      <c r="N125">
        <v>2</v>
      </c>
      <c r="O125" s="1">
        <v>44622.479583333334</v>
      </c>
      <c r="P125" s="1">
        <v>44622.679861111108</v>
      </c>
      <c r="Q125">
        <v>16701</v>
      </c>
      <c r="R125">
        <v>603</v>
      </c>
      <c r="S125" t="b">
        <v>0</v>
      </c>
      <c r="T125" t="s">
        <v>86</v>
      </c>
      <c r="U125" t="b">
        <v>0</v>
      </c>
      <c r="V125" t="s">
        <v>347</v>
      </c>
      <c r="W125" s="1">
        <v>44622.565196759257</v>
      </c>
      <c r="X125">
        <v>347</v>
      </c>
      <c r="Y125">
        <v>88</v>
      </c>
      <c r="Z125">
        <v>0</v>
      </c>
      <c r="AA125">
        <v>88</v>
      </c>
      <c r="AB125">
        <v>0</v>
      </c>
      <c r="AC125">
        <v>56</v>
      </c>
      <c r="AD125">
        <v>5</v>
      </c>
      <c r="AE125">
        <v>0</v>
      </c>
      <c r="AF125">
        <v>0</v>
      </c>
      <c r="AG125">
        <v>0</v>
      </c>
      <c r="AH125" t="s">
        <v>119</v>
      </c>
      <c r="AI125" s="1">
        <v>44622.679861111108</v>
      </c>
      <c r="AJ125">
        <v>256</v>
      </c>
      <c r="AK125">
        <v>1</v>
      </c>
      <c r="AL125">
        <v>0</v>
      </c>
      <c r="AM125">
        <v>1</v>
      </c>
      <c r="AN125">
        <v>0</v>
      </c>
      <c r="AO125">
        <v>1</v>
      </c>
      <c r="AP125">
        <v>4</v>
      </c>
      <c r="AQ125">
        <v>0</v>
      </c>
      <c r="AR125">
        <v>0</v>
      </c>
      <c r="AS125">
        <v>0</v>
      </c>
      <c r="AT125" t="s">
        <v>86</v>
      </c>
      <c r="AU125" t="s">
        <v>86</v>
      </c>
      <c r="AV125" t="s">
        <v>86</v>
      </c>
      <c r="AW125" t="s">
        <v>86</v>
      </c>
      <c r="AX125" t="s">
        <v>86</v>
      </c>
      <c r="AY125" t="s">
        <v>86</v>
      </c>
      <c r="AZ125" t="s">
        <v>86</v>
      </c>
      <c r="BA125" t="s">
        <v>86</v>
      </c>
      <c r="BB125" t="s">
        <v>86</v>
      </c>
      <c r="BC125" t="s">
        <v>86</v>
      </c>
      <c r="BD125" t="s">
        <v>86</v>
      </c>
      <c r="BE125" t="s">
        <v>86</v>
      </c>
    </row>
    <row r="126" spans="1:57" hidden="1" x14ac:dyDescent="0.45">
      <c r="A126" t="s">
        <v>389</v>
      </c>
      <c r="B126" t="s">
        <v>77</v>
      </c>
      <c r="C126" t="s">
        <v>390</v>
      </c>
      <c r="D126" t="s">
        <v>79</v>
      </c>
      <c r="E126" s="2" t="str">
        <f>HYPERLINK("capsilon://?command=openfolder&amp;siteaddress=envoy.emaiq-na2.net&amp;folderid=FX654E1BCD-08E5-DA25-BCE7-ADA498E65569","FX220220")</f>
        <v>FX220220</v>
      </c>
      <c r="F126" t="s">
        <v>80</v>
      </c>
      <c r="G126" t="s">
        <v>80</v>
      </c>
      <c r="H126" t="s">
        <v>81</v>
      </c>
      <c r="I126" t="s">
        <v>391</v>
      </c>
      <c r="J126">
        <v>907</v>
      </c>
      <c r="K126" t="s">
        <v>83</v>
      </c>
      <c r="L126" t="s">
        <v>84</v>
      </c>
      <c r="M126" t="s">
        <v>85</v>
      </c>
      <c r="N126">
        <v>2</v>
      </c>
      <c r="O126" s="1">
        <v>44621.097500000003</v>
      </c>
      <c r="P126" s="1">
        <v>44621.265902777777</v>
      </c>
      <c r="Q126">
        <v>9108</v>
      </c>
      <c r="R126">
        <v>5442</v>
      </c>
      <c r="S126" t="b">
        <v>0</v>
      </c>
      <c r="T126" t="s">
        <v>86</v>
      </c>
      <c r="U126" t="b">
        <v>1</v>
      </c>
      <c r="V126" t="s">
        <v>191</v>
      </c>
      <c r="W126" s="1">
        <v>44621.19394675926</v>
      </c>
      <c r="X126">
        <v>2758</v>
      </c>
      <c r="Y126">
        <v>701</v>
      </c>
      <c r="Z126">
        <v>0</v>
      </c>
      <c r="AA126">
        <v>701</v>
      </c>
      <c r="AB126">
        <v>111</v>
      </c>
      <c r="AC126">
        <v>147</v>
      </c>
      <c r="AD126">
        <v>206</v>
      </c>
      <c r="AE126">
        <v>0</v>
      </c>
      <c r="AF126">
        <v>0</v>
      </c>
      <c r="AG126">
        <v>0</v>
      </c>
      <c r="AH126" t="s">
        <v>88</v>
      </c>
      <c r="AI126" s="1">
        <v>44621.265902777777</v>
      </c>
      <c r="AJ126">
        <v>2384</v>
      </c>
      <c r="AK126">
        <v>5</v>
      </c>
      <c r="AL126">
        <v>0</v>
      </c>
      <c r="AM126">
        <v>5</v>
      </c>
      <c r="AN126">
        <v>176</v>
      </c>
      <c r="AO126">
        <v>5</v>
      </c>
      <c r="AP126">
        <v>201</v>
      </c>
      <c r="AQ126">
        <v>0</v>
      </c>
      <c r="AR126">
        <v>0</v>
      </c>
      <c r="AS126">
        <v>0</v>
      </c>
      <c r="AT126" t="s">
        <v>86</v>
      </c>
      <c r="AU126" t="s">
        <v>86</v>
      </c>
      <c r="AV126" t="s">
        <v>86</v>
      </c>
      <c r="AW126" t="s">
        <v>86</v>
      </c>
      <c r="AX126" t="s">
        <v>86</v>
      </c>
      <c r="AY126" t="s">
        <v>86</v>
      </c>
      <c r="AZ126" t="s">
        <v>86</v>
      </c>
      <c r="BA126" t="s">
        <v>86</v>
      </c>
      <c r="BB126" t="s">
        <v>86</v>
      </c>
      <c r="BC126" t="s">
        <v>86</v>
      </c>
      <c r="BD126" t="s">
        <v>86</v>
      </c>
      <c r="BE126" t="s">
        <v>86</v>
      </c>
    </row>
    <row r="127" spans="1:57" hidden="1" x14ac:dyDescent="0.45">
      <c r="A127" t="s">
        <v>392</v>
      </c>
      <c r="B127" t="s">
        <v>77</v>
      </c>
      <c r="C127" t="s">
        <v>387</v>
      </c>
      <c r="D127" t="s">
        <v>79</v>
      </c>
      <c r="E127" s="2" t="str">
        <f>HYPERLINK("capsilon://?command=openfolder&amp;siteaddress=envoy.emaiq-na2.net&amp;folderid=FXF300624C-FDCE-6A80-1480-51596AD50C71","FX2202525")</f>
        <v>FX2202525</v>
      </c>
      <c r="F127" t="s">
        <v>80</v>
      </c>
      <c r="G127" t="s">
        <v>80</v>
      </c>
      <c r="H127" t="s">
        <v>81</v>
      </c>
      <c r="I127" t="s">
        <v>393</v>
      </c>
      <c r="J127">
        <v>98</v>
      </c>
      <c r="K127" t="s">
        <v>83</v>
      </c>
      <c r="L127" t="s">
        <v>84</v>
      </c>
      <c r="M127" t="s">
        <v>85</v>
      </c>
      <c r="N127">
        <v>2</v>
      </c>
      <c r="O127" s="1">
        <v>44622.48028935185</v>
      </c>
      <c r="P127" s="1">
        <v>44622.683240740742</v>
      </c>
      <c r="Q127">
        <v>16929</v>
      </c>
      <c r="R127">
        <v>606</v>
      </c>
      <c r="S127" t="b">
        <v>0</v>
      </c>
      <c r="T127" t="s">
        <v>86</v>
      </c>
      <c r="U127" t="b">
        <v>0</v>
      </c>
      <c r="V127" t="s">
        <v>347</v>
      </c>
      <c r="W127" s="1">
        <v>44622.568854166668</v>
      </c>
      <c r="X127">
        <v>315</v>
      </c>
      <c r="Y127">
        <v>93</v>
      </c>
      <c r="Z127">
        <v>0</v>
      </c>
      <c r="AA127">
        <v>93</v>
      </c>
      <c r="AB127">
        <v>0</v>
      </c>
      <c r="AC127">
        <v>60</v>
      </c>
      <c r="AD127">
        <v>5</v>
      </c>
      <c r="AE127">
        <v>0</v>
      </c>
      <c r="AF127">
        <v>0</v>
      </c>
      <c r="AG127">
        <v>0</v>
      </c>
      <c r="AH127" t="s">
        <v>119</v>
      </c>
      <c r="AI127" s="1">
        <v>44622.683240740742</v>
      </c>
      <c r="AJ127">
        <v>291</v>
      </c>
      <c r="AK127">
        <v>1</v>
      </c>
      <c r="AL127">
        <v>0</v>
      </c>
      <c r="AM127">
        <v>1</v>
      </c>
      <c r="AN127">
        <v>0</v>
      </c>
      <c r="AO127">
        <v>1</v>
      </c>
      <c r="AP127">
        <v>4</v>
      </c>
      <c r="AQ127">
        <v>0</v>
      </c>
      <c r="AR127">
        <v>0</v>
      </c>
      <c r="AS127">
        <v>0</v>
      </c>
      <c r="AT127" t="s">
        <v>86</v>
      </c>
      <c r="AU127" t="s">
        <v>86</v>
      </c>
      <c r="AV127" t="s">
        <v>86</v>
      </c>
      <c r="AW127" t="s">
        <v>86</v>
      </c>
      <c r="AX127" t="s">
        <v>86</v>
      </c>
      <c r="AY127" t="s">
        <v>86</v>
      </c>
      <c r="AZ127" t="s">
        <v>86</v>
      </c>
      <c r="BA127" t="s">
        <v>86</v>
      </c>
      <c r="BB127" t="s">
        <v>86</v>
      </c>
      <c r="BC127" t="s">
        <v>86</v>
      </c>
      <c r="BD127" t="s">
        <v>86</v>
      </c>
      <c r="BE127" t="s">
        <v>86</v>
      </c>
    </row>
    <row r="128" spans="1:57" hidden="1" x14ac:dyDescent="0.45">
      <c r="A128" t="s">
        <v>394</v>
      </c>
      <c r="B128" t="s">
        <v>77</v>
      </c>
      <c r="C128" t="s">
        <v>395</v>
      </c>
      <c r="D128" t="s">
        <v>79</v>
      </c>
      <c r="E128" s="2" t="str">
        <f>HYPERLINK("capsilon://?command=openfolder&amp;siteaddress=envoy.emaiq-na2.net&amp;folderid=FXC89BBF70-12A3-686B-14B8-0C95E5EF4744","FX2202624")</f>
        <v>FX2202624</v>
      </c>
      <c r="F128" t="s">
        <v>80</v>
      </c>
      <c r="G128" t="s">
        <v>80</v>
      </c>
      <c r="H128" t="s">
        <v>81</v>
      </c>
      <c r="I128" t="s">
        <v>396</v>
      </c>
      <c r="J128">
        <v>66</v>
      </c>
      <c r="K128" t="s">
        <v>83</v>
      </c>
      <c r="L128" t="s">
        <v>84</v>
      </c>
      <c r="M128" t="s">
        <v>85</v>
      </c>
      <c r="N128">
        <v>2</v>
      </c>
      <c r="O128" s="1">
        <v>44622.481805555559</v>
      </c>
      <c r="P128" s="1">
        <v>44622.685648148145</v>
      </c>
      <c r="Q128">
        <v>17217</v>
      </c>
      <c r="R128">
        <v>395</v>
      </c>
      <c r="S128" t="b">
        <v>0</v>
      </c>
      <c r="T128" t="s">
        <v>86</v>
      </c>
      <c r="U128" t="b">
        <v>0</v>
      </c>
      <c r="V128" t="s">
        <v>347</v>
      </c>
      <c r="W128" s="1">
        <v>44622.571030092593</v>
      </c>
      <c r="X128">
        <v>188</v>
      </c>
      <c r="Y128">
        <v>52</v>
      </c>
      <c r="Z128">
        <v>0</v>
      </c>
      <c r="AA128">
        <v>52</v>
      </c>
      <c r="AB128">
        <v>0</v>
      </c>
      <c r="AC128">
        <v>25</v>
      </c>
      <c r="AD128">
        <v>14</v>
      </c>
      <c r="AE128">
        <v>0</v>
      </c>
      <c r="AF128">
        <v>0</v>
      </c>
      <c r="AG128">
        <v>0</v>
      </c>
      <c r="AH128" t="s">
        <v>119</v>
      </c>
      <c r="AI128" s="1">
        <v>44622.685648148145</v>
      </c>
      <c r="AJ128">
        <v>207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14</v>
      </c>
      <c r="AQ128">
        <v>0</v>
      </c>
      <c r="AR128">
        <v>0</v>
      </c>
      <c r="AS128">
        <v>0</v>
      </c>
      <c r="AT128" t="s">
        <v>86</v>
      </c>
      <c r="AU128" t="s">
        <v>86</v>
      </c>
      <c r="AV128" t="s">
        <v>86</v>
      </c>
      <c r="AW128" t="s">
        <v>86</v>
      </c>
      <c r="AX128" t="s">
        <v>86</v>
      </c>
      <c r="AY128" t="s">
        <v>86</v>
      </c>
      <c r="AZ128" t="s">
        <v>86</v>
      </c>
      <c r="BA128" t="s">
        <v>86</v>
      </c>
      <c r="BB128" t="s">
        <v>86</v>
      </c>
      <c r="BC128" t="s">
        <v>86</v>
      </c>
      <c r="BD128" t="s">
        <v>86</v>
      </c>
      <c r="BE128" t="s">
        <v>86</v>
      </c>
    </row>
    <row r="129" spans="1:57" hidden="1" x14ac:dyDescent="0.45">
      <c r="A129" t="s">
        <v>397</v>
      </c>
      <c r="B129" t="s">
        <v>77</v>
      </c>
      <c r="C129" t="s">
        <v>387</v>
      </c>
      <c r="D129" t="s">
        <v>79</v>
      </c>
      <c r="E129" s="2" t="str">
        <f>HYPERLINK("capsilon://?command=openfolder&amp;siteaddress=envoy.emaiq-na2.net&amp;folderid=FXF300624C-FDCE-6A80-1480-51596AD50C71","FX2202525")</f>
        <v>FX2202525</v>
      </c>
      <c r="F129" t="s">
        <v>80</v>
      </c>
      <c r="G129" t="s">
        <v>80</v>
      </c>
      <c r="H129" t="s">
        <v>81</v>
      </c>
      <c r="I129" t="s">
        <v>398</v>
      </c>
      <c r="J129">
        <v>58</v>
      </c>
      <c r="K129" t="s">
        <v>83</v>
      </c>
      <c r="L129" t="s">
        <v>84</v>
      </c>
      <c r="M129" t="s">
        <v>85</v>
      </c>
      <c r="N129">
        <v>2</v>
      </c>
      <c r="O129" s="1">
        <v>44622.483460648145</v>
      </c>
      <c r="P129" s="1">
        <v>44622.688113425924</v>
      </c>
      <c r="Q129">
        <v>17291</v>
      </c>
      <c r="R129">
        <v>391</v>
      </c>
      <c r="S129" t="b">
        <v>0</v>
      </c>
      <c r="T129" t="s">
        <v>86</v>
      </c>
      <c r="U129" t="b">
        <v>0</v>
      </c>
      <c r="V129" t="s">
        <v>347</v>
      </c>
      <c r="W129" s="1">
        <v>44622.573101851849</v>
      </c>
      <c r="X129">
        <v>178</v>
      </c>
      <c r="Y129">
        <v>53</v>
      </c>
      <c r="Z129">
        <v>0</v>
      </c>
      <c r="AA129">
        <v>53</v>
      </c>
      <c r="AB129">
        <v>0</v>
      </c>
      <c r="AC129">
        <v>29</v>
      </c>
      <c r="AD129">
        <v>5</v>
      </c>
      <c r="AE129">
        <v>0</v>
      </c>
      <c r="AF129">
        <v>0</v>
      </c>
      <c r="AG129">
        <v>0</v>
      </c>
      <c r="AH129" t="s">
        <v>119</v>
      </c>
      <c r="AI129" s="1">
        <v>44622.688113425924</v>
      </c>
      <c r="AJ129">
        <v>213</v>
      </c>
      <c r="AK129">
        <v>1</v>
      </c>
      <c r="AL129">
        <v>0</v>
      </c>
      <c r="AM129">
        <v>1</v>
      </c>
      <c r="AN129">
        <v>0</v>
      </c>
      <c r="AO129">
        <v>1</v>
      </c>
      <c r="AP129">
        <v>4</v>
      </c>
      <c r="AQ129">
        <v>0</v>
      </c>
      <c r="AR129">
        <v>0</v>
      </c>
      <c r="AS129">
        <v>0</v>
      </c>
      <c r="AT129" t="s">
        <v>86</v>
      </c>
      <c r="AU129" t="s">
        <v>86</v>
      </c>
      <c r="AV129" t="s">
        <v>86</v>
      </c>
      <c r="AW129" t="s">
        <v>86</v>
      </c>
      <c r="AX129" t="s">
        <v>86</v>
      </c>
      <c r="AY129" t="s">
        <v>86</v>
      </c>
      <c r="AZ129" t="s">
        <v>86</v>
      </c>
      <c r="BA129" t="s">
        <v>86</v>
      </c>
      <c r="BB129" t="s">
        <v>86</v>
      </c>
      <c r="BC129" t="s">
        <v>86</v>
      </c>
      <c r="BD129" t="s">
        <v>86</v>
      </c>
      <c r="BE129" t="s">
        <v>86</v>
      </c>
    </row>
    <row r="130" spans="1:57" hidden="1" x14ac:dyDescent="0.45">
      <c r="A130" t="s">
        <v>399</v>
      </c>
      <c r="B130" t="s">
        <v>77</v>
      </c>
      <c r="C130" t="s">
        <v>400</v>
      </c>
      <c r="D130" t="s">
        <v>79</v>
      </c>
      <c r="E130" s="2" t="str">
        <f>HYPERLINK("capsilon://?command=openfolder&amp;siteaddress=envoy.emaiq-na2.net&amp;folderid=FX34D7701D-7628-5D58-D3FE-CA66AA957A4C","FX2202805")</f>
        <v>FX2202805</v>
      </c>
      <c r="F130" t="s">
        <v>80</v>
      </c>
      <c r="G130" t="s">
        <v>80</v>
      </c>
      <c r="H130" t="s">
        <v>81</v>
      </c>
      <c r="I130" t="s">
        <v>401</v>
      </c>
      <c r="J130">
        <v>103</v>
      </c>
      <c r="K130" t="s">
        <v>83</v>
      </c>
      <c r="L130" t="s">
        <v>84</v>
      </c>
      <c r="M130" t="s">
        <v>85</v>
      </c>
      <c r="N130">
        <v>1</v>
      </c>
      <c r="O130" s="1">
        <v>44622.48951388889</v>
      </c>
      <c r="P130" s="1">
        <v>44623.174340277779</v>
      </c>
      <c r="Q130">
        <v>58725</v>
      </c>
      <c r="R130">
        <v>444</v>
      </c>
      <c r="S130" t="b">
        <v>0</v>
      </c>
      <c r="T130" t="s">
        <v>86</v>
      </c>
      <c r="U130" t="b">
        <v>0</v>
      </c>
      <c r="V130" t="s">
        <v>191</v>
      </c>
      <c r="W130" s="1">
        <v>44623.174340277779</v>
      </c>
      <c r="X130">
        <v>360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103</v>
      </c>
      <c r="AE130">
        <v>90</v>
      </c>
      <c r="AF130">
        <v>0</v>
      </c>
      <c r="AG130">
        <v>6</v>
      </c>
      <c r="AH130" t="s">
        <v>86</v>
      </c>
      <c r="AI130" t="s">
        <v>86</v>
      </c>
      <c r="AJ130" t="s">
        <v>86</v>
      </c>
      <c r="AK130" t="s">
        <v>86</v>
      </c>
      <c r="AL130" t="s">
        <v>86</v>
      </c>
      <c r="AM130" t="s">
        <v>86</v>
      </c>
      <c r="AN130" t="s">
        <v>86</v>
      </c>
      <c r="AO130" t="s">
        <v>86</v>
      </c>
      <c r="AP130" t="s">
        <v>86</v>
      </c>
      <c r="AQ130" t="s">
        <v>86</v>
      </c>
      <c r="AR130" t="s">
        <v>86</v>
      </c>
      <c r="AS130" t="s">
        <v>86</v>
      </c>
      <c r="AT130" t="s">
        <v>86</v>
      </c>
      <c r="AU130" t="s">
        <v>86</v>
      </c>
      <c r="AV130" t="s">
        <v>86</v>
      </c>
      <c r="AW130" t="s">
        <v>86</v>
      </c>
      <c r="AX130" t="s">
        <v>86</v>
      </c>
      <c r="AY130" t="s">
        <v>86</v>
      </c>
      <c r="AZ130" t="s">
        <v>86</v>
      </c>
      <c r="BA130" t="s">
        <v>86</v>
      </c>
      <c r="BB130" t="s">
        <v>86</v>
      </c>
      <c r="BC130" t="s">
        <v>86</v>
      </c>
      <c r="BD130" t="s">
        <v>86</v>
      </c>
      <c r="BE130" t="s">
        <v>86</v>
      </c>
    </row>
    <row r="131" spans="1:57" hidden="1" x14ac:dyDescent="0.45">
      <c r="A131" t="s">
        <v>402</v>
      </c>
      <c r="B131" t="s">
        <v>77</v>
      </c>
      <c r="C131" t="s">
        <v>403</v>
      </c>
      <c r="D131" t="s">
        <v>79</v>
      </c>
      <c r="E131" s="2" t="str">
        <f>HYPERLINK("capsilon://?command=openfolder&amp;siteaddress=envoy.emaiq-na2.net&amp;folderid=FXE3585624-2248-EDA4-441A-E446724EEE0F","FX2202769")</f>
        <v>FX2202769</v>
      </c>
      <c r="F131" t="s">
        <v>80</v>
      </c>
      <c r="G131" t="s">
        <v>80</v>
      </c>
      <c r="H131" t="s">
        <v>81</v>
      </c>
      <c r="I131" t="s">
        <v>404</v>
      </c>
      <c r="J131">
        <v>216</v>
      </c>
      <c r="K131" t="s">
        <v>83</v>
      </c>
      <c r="L131" t="s">
        <v>84</v>
      </c>
      <c r="M131" t="s">
        <v>85</v>
      </c>
      <c r="N131">
        <v>1</v>
      </c>
      <c r="O131" s="1">
        <v>44622.502627314818</v>
      </c>
      <c r="P131" s="1">
        <v>44623.189791666664</v>
      </c>
      <c r="Q131">
        <v>58668</v>
      </c>
      <c r="R131">
        <v>703</v>
      </c>
      <c r="S131" t="b">
        <v>0</v>
      </c>
      <c r="T131" t="s">
        <v>86</v>
      </c>
      <c r="U131" t="b">
        <v>0</v>
      </c>
      <c r="V131" t="s">
        <v>96</v>
      </c>
      <c r="W131" s="1">
        <v>44623.189791666664</v>
      </c>
      <c r="X131">
        <v>644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216</v>
      </c>
      <c r="AE131">
        <v>192</v>
      </c>
      <c r="AF131">
        <v>0</v>
      </c>
      <c r="AG131">
        <v>7</v>
      </c>
      <c r="AH131" t="s">
        <v>86</v>
      </c>
      <c r="AI131" t="s">
        <v>86</v>
      </c>
      <c r="AJ131" t="s">
        <v>86</v>
      </c>
      <c r="AK131" t="s">
        <v>86</v>
      </c>
      <c r="AL131" t="s">
        <v>86</v>
      </c>
      <c r="AM131" t="s">
        <v>86</v>
      </c>
      <c r="AN131" t="s">
        <v>86</v>
      </c>
      <c r="AO131" t="s">
        <v>86</v>
      </c>
      <c r="AP131" t="s">
        <v>86</v>
      </c>
      <c r="AQ131" t="s">
        <v>86</v>
      </c>
      <c r="AR131" t="s">
        <v>86</v>
      </c>
      <c r="AS131" t="s">
        <v>86</v>
      </c>
      <c r="AT131" t="s">
        <v>86</v>
      </c>
      <c r="AU131" t="s">
        <v>86</v>
      </c>
      <c r="AV131" t="s">
        <v>86</v>
      </c>
      <c r="AW131" t="s">
        <v>86</v>
      </c>
      <c r="AX131" t="s">
        <v>86</v>
      </c>
      <c r="AY131" t="s">
        <v>86</v>
      </c>
      <c r="AZ131" t="s">
        <v>86</v>
      </c>
      <c r="BA131" t="s">
        <v>86</v>
      </c>
      <c r="BB131" t="s">
        <v>86</v>
      </c>
      <c r="BC131" t="s">
        <v>86</v>
      </c>
      <c r="BD131" t="s">
        <v>86</v>
      </c>
      <c r="BE131" t="s">
        <v>86</v>
      </c>
    </row>
    <row r="132" spans="1:57" hidden="1" x14ac:dyDescent="0.45">
      <c r="A132" t="s">
        <v>405</v>
      </c>
      <c r="B132" t="s">
        <v>77</v>
      </c>
      <c r="C132" t="s">
        <v>406</v>
      </c>
      <c r="D132" t="s">
        <v>79</v>
      </c>
      <c r="E132" s="2" t="str">
        <f>HYPERLINK("capsilon://?command=openfolder&amp;siteaddress=envoy.emaiq-na2.net&amp;folderid=FXFBBF45EA-0152-94EE-B01F-078B990DDAFD","FX2201342")</f>
        <v>FX2201342</v>
      </c>
      <c r="F132" t="s">
        <v>80</v>
      </c>
      <c r="G132" t="s">
        <v>80</v>
      </c>
      <c r="H132" t="s">
        <v>81</v>
      </c>
      <c r="I132" t="s">
        <v>407</v>
      </c>
      <c r="J132">
        <v>66</v>
      </c>
      <c r="K132" t="s">
        <v>83</v>
      </c>
      <c r="L132" t="s">
        <v>84</v>
      </c>
      <c r="M132" t="s">
        <v>85</v>
      </c>
      <c r="N132">
        <v>2</v>
      </c>
      <c r="O132" s="1">
        <v>44622.507210648146</v>
      </c>
      <c r="P132" s="1">
        <v>44622.691053240742</v>
      </c>
      <c r="Q132">
        <v>15255</v>
      </c>
      <c r="R132">
        <v>629</v>
      </c>
      <c r="S132" t="b">
        <v>0</v>
      </c>
      <c r="T132" t="s">
        <v>86</v>
      </c>
      <c r="U132" t="b">
        <v>0</v>
      </c>
      <c r="V132" t="s">
        <v>347</v>
      </c>
      <c r="W132" s="1">
        <v>44622.578842592593</v>
      </c>
      <c r="X132">
        <v>376</v>
      </c>
      <c r="Y132">
        <v>52</v>
      </c>
      <c r="Z132">
        <v>0</v>
      </c>
      <c r="AA132">
        <v>52</v>
      </c>
      <c r="AB132">
        <v>0</v>
      </c>
      <c r="AC132">
        <v>39</v>
      </c>
      <c r="AD132">
        <v>14</v>
      </c>
      <c r="AE132">
        <v>0</v>
      </c>
      <c r="AF132">
        <v>0</v>
      </c>
      <c r="AG132">
        <v>0</v>
      </c>
      <c r="AH132" t="s">
        <v>119</v>
      </c>
      <c r="AI132" s="1">
        <v>44622.691053240742</v>
      </c>
      <c r="AJ132">
        <v>253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14</v>
      </c>
      <c r="AQ132">
        <v>0</v>
      </c>
      <c r="AR132">
        <v>0</v>
      </c>
      <c r="AS132">
        <v>0</v>
      </c>
      <c r="AT132" t="s">
        <v>86</v>
      </c>
      <c r="AU132" t="s">
        <v>86</v>
      </c>
      <c r="AV132" t="s">
        <v>86</v>
      </c>
      <c r="AW132" t="s">
        <v>86</v>
      </c>
      <c r="AX132" t="s">
        <v>86</v>
      </c>
      <c r="AY132" t="s">
        <v>86</v>
      </c>
      <c r="AZ132" t="s">
        <v>86</v>
      </c>
      <c r="BA132" t="s">
        <v>86</v>
      </c>
      <c r="BB132" t="s">
        <v>86</v>
      </c>
      <c r="BC132" t="s">
        <v>86</v>
      </c>
      <c r="BD132" t="s">
        <v>86</v>
      </c>
      <c r="BE132" t="s">
        <v>86</v>
      </c>
    </row>
    <row r="133" spans="1:57" hidden="1" x14ac:dyDescent="0.45">
      <c r="A133" t="s">
        <v>408</v>
      </c>
      <c r="B133" t="s">
        <v>77</v>
      </c>
      <c r="C133" t="s">
        <v>406</v>
      </c>
      <c r="D133" t="s">
        <v>79</v>
      </c>
      <c r="E133" s="2" t="str">
        <f>HYPERLINK("capsilon://?command=openfolder&amp;siteaddress=envoy.emaiq-na2.net&amp;folderid=FXFBBF45EA-0152-94EE-B01F-078B990DDAFD","FX2201342")</f>
        <v>FX2201342</v>
      </c>
      <c r="F133" t="s">
        <v>80</v>
      </c>
      <c r="G133" t="s">
        <v>80</v>
      </c>
      <c r="H133" t="s">
        <v>81</v>
      </c>
      <c r="I133" t="s">
        <v>409</v>
      </c>
      <c r="J133">
        <v>66</v>
      </c>
      <c r="K133" t="s">
        <v>83</v>
      </c>
      <c r="L133" t="s">
        <v>84</v>
      </c>
      <c r="M133" t="s">
        <v>85</v>
      </c>
      <c r="N133">
        <v>2</v>
      </c>
      <c r="O133" s="1">
        <v>44622.507777777777</v>
      </c>
      <c r="P133" s="1">
        <v>44622.696099537039</v>
      </c>
      <c r="Q133">
        <v>15527</v>
      </c>
      <c r="R133">
        <v>744</v>
      </c>
      <c r="S133" t="b">
        <v>0</v>
      </c>
      <c r="T133" t="s">
        <v>86</v>
      </c>
      <c r="U133" t="b">
        <v>0</v>
      </c>
      <c r="V133" t="s">
        <v>347</v>
      </c>
      <c r="W133" s="1">
        <v>44622.582407407404</v>
      </c>
      <c r="X133">
        <v>308</v>
      </c>
      <c r="Y133">
        <v>52</v>
      </c>
      <c r="Z133">
        <v>0</v>
      </c>
      <c r="AA133">
        <v>52</v>
      </c>
      <c r="AB133">
        <v>0</v>
      </c>
      <c r="AC133">
        <v>33</v>
      </c>
      <c r="AD133">
        <v>14</v>
      </c>
      <c r="AE133">
        <v>0</v>
      </c>
      <c r="AF133">
        <v>0</v>
      </c>
      <c r="AG133">
        <v>0</v>
      </c>
      <c r="AH133" t="s">
        <v>119</v>
      </c>
      <c r="AI133" s="1">
        <v>44622.696099537039</v>
      </c>
      <c r="AJ133">
        <v>436</v>
      </c>
      <c r="AK133">
        <v>1</v>
      </c>
      <c r="AL133">
        <v>0</v>
      </c>
      <c r="AM133">
        <v>1</v>
      </c>
      <c r="AN133">
        <v>0</v>
      </c>
      <c r="AO133">
        <v>1</v>
      </c>
      <c r="AP133">
        <v>13</v>
      </c>
      <c r="AQ133">
        <v>0</v>
      </c>
      <c r="AR133">
        <v>0</v>
      </c>
      <c r="AS133">
        <v>0</v>
      </c>
      <c r="AT133" t="s">
        <v>86</v>
      </c>
      <c r="AU133" t="s">
        <v>86</v>
      </c>
      <c r="AV133" t="s">
        <v>86</v>
      </c>
      <c r="AW133" t="s">
        <v>86</v>
      </c>
      <c r="AX133" t="s">
        <v>86</v>
      </c>
      <c r="AY133" t="s">
        <v>86</v>
      </c>
      <c r="AZ133" t="s">
        <v>86</v>
      </c>
      <c r="BA133" t="s">
        <v>86</v>
      </c>
      <c r="BB133" t="s">
        <v>86</v>
      </c>
      <c r="BC133" t="s">
        <v>86</v>
      </c>
      <c r="BD133" t="s">
        <v>86</v>
      </c>
      <c r="BE133" t="s">
        <v>86</v>
      </c>
    </row>
    <row r="134" spans="1:57" hidden="1" x14ac:dyDescent="0.45">
      <c r="A134" t="s">
        <v>410</v>
      </c>
      <c r="B134" t="s">
        <v>77</v>
      </c>
      <c r="C134" t="s">
        <v>329</v>
      </c>
      <c r="D134" t="s">
        <v>79</v>
      </c>
      <c r="E134" s="2" t="str">
        <f>HYPERLINK("capsilon://?command=openfolder&amp;siteaddress=envoy.emaiq-na2.net&amp;folderid=FX893AD792-7E4D-95B0-8ACF-9F9A891882E7","FX2202113")</f>
        <v>FX2202113</v>
      </c>
      <c r="F134" t="s">
        <v>80</v>
      </c>
      <c r="G134" t="s">
        <v>80</v>
      </c>
      <c r="H134" t="s">
        <v>81</v>
      </c>
      <c r="I134" t="s">
        <v>411</v>
      </c>
      <c r="J134">
        <v>21</v>
      </c>
      <c r="K134" t="s">
        <v>83</v>
      </c>
      <c r="L134" t="s">
        <v>84</v>
      </c>
      <c r="M134" t="s">
        <v>85</v>
      </c>
      <c r="N134">
        <v>2</v>
      </c>
      <c r="O134" s="1">
        <v>44622.507928240739</v>
      </c>
      <c r="P134" s="1">
        <v>44622.69636574074</v>
      </c>
      <c r="Q134">
        <v>16218</v>
      </c>
      <c r="R134">
        <v>63</v>
      </c>
      <c r="S134" t="b">
        <v>0</v>
      </c>
      <c r="T134" t="s">
        <v>86</v>
      </c>
      <c r="U134" t="b">
        <v>0</v>
      </c>
      <c r="V134" t="s">
        <v>347</v>
      </c>
      <c r="W134" s="1">
        <v>44622.58289351852</v>
      </c>
      <c r="X134">
        <v>41</v>
      </c>
      <c r="Y134">
        <v>0</v>
      </c>
      <c r="Z134">
        <v>0</v>
      </c>
      <c r="AA134">
        <v>0</v>
      </c>
      <c r="AB134">
        <v>9</v>
      </c>
      <c r="AC134">
        <v>1</v>
      </c>
      <c r="AD134">
        <v>21</v>
      </c>
      <c r="AE134">
        <v>0</v>
      </c>
      <c r="AF134">
        <v>0</v>
      </c>
      <c r="AG134">
        <v>0</v>
      </c>
      <c r="AH134" t="s">
        <v>119</v>
      </c>
      <c r="AI134" s="1">
        <v>44622.69636574074</v>
      </c>
      <c r="AJ134">
        <v>22</v>
      </c>
      <c r="AK134">
        <v>0</v>
      </c>
      <c r="AL134">
        <v>0</v>
      </c>
      <c r="AM134">
        <v>0</v>
      </c>
      <c r="AN134">
        <v>9</v>
      </c>
      <c r="AO134">
        <v>0</v>
      </c>
      <c r="AP134">
        <v>21</v>
      </c>
      <c r="AQ134">
        <v>0</v>
      </c>
      <c r="AR134">
        <v>0</v>
      </c>
      <c r="AS134">
        <v>0</v>
      </c>
      <c r="AT134" t="s">
        <v>86</v>
      </c>
      <c r="AU134" t="s">
        <v>86</v>
      </c>
      <c r="AV134" t="s">
        <v>86</v>
      </c>
      <c r="AW134" t="s">
        <v>86</v>
      </c>
      <c r="AX134" t="s">
        <v>86</v>
      </c>
      <c r="AY134" t="s">
        <v>86</v>
      </c>
      <c r="AZ134" t="s">
        <v>86</v>
      </c>
      <c r="BA134" t="s">
        <v>86</v>
      </c>
      <c r="BB134" t="s">
        <v>86</v>
      </c>
      <c r="BC134" t="s">
        <v>86</v>
      </c>
      <c r="BD134" t="s">
        <v>86</v>
      </c>
      <c r="BE134" t="s">
        <v>86</v>
      </c>
    </row>
    <row r="135" spans="1:57" hidden="1" x14ac:dyDescent="0.45">
      <c r="A135" t="s">
        <v>412</v>
      </c>
      <c r="B135" t="s">
        <v>77</v>
      </c>
      <c r="C135" t="s">
        <v>413</v>
      </c>
      <c r="D135" t="s">
        <v>79</v>
      </c>
      <c r="E135" s="2" t="str">
        <f>HYPERLINK("capsilon://?command=openfolder&amp;siteaddress=envoy.emaiq-na2.net&amp;folderid=FXC07A6B6F-4660-B511-79CA-81628A72C5EA","FX2201554")</f>
        <v>FX2201554</v>
      </c>
      <c r="F135" t="s">
        <v>80</v>
      </c>
      <c r="G135" t="s">
        <v>80</v>
      </c>
      <c r="H135" t="s">
        <v>81</v>
      </c>
      <c r="I135" t="s">
        <v>414</v>
      </c>
      <c r="J135">
        <v>66</v>
      </c>
      <c r="K135" t="s">
        <v>83</v>
      </c>
      <c r="L135" t="s">
        <v>84</v>
      </c>
      <c r="M135" t="s">
        <v>85</v>
      </c>
      <c r="N135">
        <v>2</v>
      </c>
      <c r="O135" s="1">
        <v>44622.508726851855</v>
      </c>
      <c r="P135" s="1">
        <v>44622.696712962963</v>
      </c>
      <c r="Q135">
        <v>16132</v>
      </c>
      <c r="R135">
        <v>110</v>
      </c>
      <c r="S135" t="b">
        <v>0</v>
      </c>
      <c r="T135" t="s">
        <v>86</v>
      </c>
      <c r="U135" t="b">
        <v>0</v>
      </c>
      <c r="V135" t="s">
        <v>347</v>
      </c>
      <c r="W135" s="1">
        <v>44622.58384259259</v>
      </c>
      <c r="X135">
        <v>81</v>
      </c>
      <c r="Y135">
        <v>0</v>
      </c>
      <c r="Z135">
        <v>0</v>
      </c>
      <c r="AA135">
        <v>0</v>
      </c>
      <c r="AB135">
        <v>52</v>
      </c>
      <c r="AC135">
        <v>0</v>
      </c>
      <c r="AD135">
        <v>66</v>
      </c>
      <c r="AE135">
        <v>0</v>
      </c>
      <c r="AF135">
        <v>0</v>
      </c>
      <c r="AG135">
        <v>0</v>
      </c>
      <c r="AH135" t="s">
        <v>119</v>
      </c>
      <c r="AI135" s="1">
        <v>44622.696712962963</v>
      </c>
      <c r="AJ135">
        <v>29</v>
      </c>
      <c r="AK135">
        <v>0</v>
      </c>
      <c r="AL135">
        <v>0</v>
      </c>
      <c r="AM135">
        <v>0</v>
      </c>
      <c r="AN135">
        <v>52</v>
      </c>
      <c r="AO135">
        <v>0</v>
      </c>
      <c r="AP135">
        <v>66</v>
      </c>
      <c r="AQ135">
        <v>0</v>
      </c>
      <c r="AR135">
        <v>0</v>
      </c>
      <c r="AS135">
        <v>0</v>
      </c>
      <c r="AT135" t="s">
        <v>86</v>
      </c>
      <c r="AU135" t="s">
        <v>86</v>
      </c>
      <c r="AV135" t="s">
        <v>86</v>
      </c>
      <c r="AW135" t="s">
        <v>86</v>
      </c>
      <c r="AX135" t="s">
        <v>86</v>
      </c>
      <c r="AY135" t="s">
        <v>86</v>
      </c>
      <c r="AZ135" t="s">
        <v>86</v>
      </c>
      <c r="BA135" t="s">
        <v>86</v>
      </c>
      <c r="BB135" t="s">
        <v>86</v>
      </c>
      <c r="BC135" t="s">
        <v>86</v>
      </c>
      <c r="BD135" t="s">
        <v>86</v>
      </c>
      <c r="BE135" t="s">
        <v>86</v>
      </c>
    </row>
    <row r="136" spans="1:57" hidden="1" x14ac:dyDescent="0.45">
      <c r="A136" t="s">
        <v>415</v>
      </c>
      <c r="B136" t="s">
        <v>77</v>
      </c>
      <c r="C136" t="s">
        <v>416</v>
      </c>
      <c r="D136" t="s">
        <v>79</v>
      </c>
      <c r="E136" s="2" t="str">
        <f>HYPERLINK("capsilon://?command=openfolder&amp;siteaddress=envoy.emaiq-na2.net&amp;folderid=FX94C5DB6F-E9CC-7811-AAF5-C7DD7F9C60F1","FX2202793")</f>
        <v>FX2202793</v>
      </c>
      <c r="F136" t="s">
        <v>80</v>
      </c>
      <c r="G136" t="s">
        <v>80</v>
      </c>
      <c r="H136" t="s">
        <v>81</v>
      </c>
      <c r="I136" t="s">
        <v>417</v>
      </c>
      <c r="J136">
        <v>283</v>
      </c>
      <c r="K136" t="s">
        <v>83</v>
      </c>
      <c r="L136" t="s">
        <v>84</v>
      </c>
      <c r="M136" t="s">
        <v>85</v>
      </c>
      <c r="N136">
        <v>2</v>
      </c>
      <c r="O136" s="1">
        <v>44622.528379629628</v>
      </c>
      <c r="P136" s="1">
        <v>44622.709803240738</v>
      </c>
      <c r="Q136">
        <v>13964</v>
      </c>
      <c r="R136">
        <v>1711</v>
      </c>
      <c r="S136" t="b">
        <v>0</v>
      </c>
      <c r="T136" t="s">
        <v>86</v>
      </c>
      <c r="U136" t="b">
        <v>0</v>
      </c>
      <c r="V136" t="s">
        <v>347</v>
      </c>
      <c r="W136" s="1">
        <v>44622.590578703705</v>
      </c>
      <c r="X136">
        <v>581</v>
      </c>
      <c r="Y136">
        <v>240</v>
      </c>
      <c r="Z136">
        <v>0</v>
      </c>
      <c r="AA136">
        <v>240</v>
      </c>
      <c r="AB136">
        <v>0</v>
      </c>
      <c r="AC136">
        <v>44</v>
      </c>
      <c r="AD136">
        <v>43</v>
      </c>
      <c r="AE136">
        <v>0</v>
      </c>
      <c r="AF136">
        <v>0</v>
      </c>
      <c r="AG136">
        <v>0</v>
      </c>
      <c r="AH136" t="s">
        <v>119</v>
      </c>
      <c r="AI136" s="1">
        <v>44622.709803240738</v>
      </c>
      <c r="AJ136">
        <v>1130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43</v>
      </c>
      <c r="AQ136">
        <v>0</v>
      </c>
      <c r="AR136">
        <v>0</v>
      </c>
      <c r="AS136">
        <v>0</v>
      </c>
      <c r="AT136" t="s">
        <v>86</v>
      </c>
      <c r="AU136" t="s">
        <v>86</v>
      </c>
      <c r="AV136" t="s">
        <v>86</v>
      </c>
      <c r="AW136" t="s">
        <v>86</v>
      </c>
      <c r="AX136" t="s">
        <v>86</v>
      </c>
      <c r="AY136" t="s">
        <v>86</v>
      </c>
      <c r="AZ136" t="s">
        <v>86</v>
      </c>
      <c r="BA136" t="s">
        <v>86</v>
      </c>
      <c r="BB136" t="s">
        <v>86</v>
      </c>
      <c r="BC136" t="s">
        <v>86</v>
      </c>
      <c r="BD136" t="s">
        <v>86</v>
      </c>
      <c r="BE136" t="s">
        <v>86</v>
      </c>
    </row>
    <row r="137" spans="1:57" hidden="1" x14ac:dyDescent="0.45">
      <c r="A137" t="s">
        <v>418</v>
      </c>
      <c r="B137" t="s">
        <v>77</v>
      </c>
      <c r="C137" t="s">
        <v>419</v>
      </c>
      <c r="D137" t="s">
        <v>79</v>
      </c>
      <c r="E137" s="2" t="str">
        <f>HYPERLINK("capsilon://?command=openfolder&amp;siteaddress=envoy.emaiq-na2.net&amp;folderid=FX199180E5-9AAA-2B94-0F19-1AA8240EE988","FX2202413")</f>
        <v>FX2202413</v>
      </c>
      <c r="F137" t="s">
        <v>80</v>
      </c>
      <c r="G137" t="s">
        <v>80</v>
      </c>
      <c r="H137" t="s">
        <v>81</v>
      </c>
      <c r="I137" t="s">
        <v>420</v>
      </c>
      <c r="J137">
        <v>425</v>
      </c>
      <c r="K137" t="s">
        <v>83</v>
      </c>
      <c r="L137" t="s">
        <v>84</v>
      </c>
      <c r="M137" t="s">
        <v>85</v>
      </c>
      <c r="N137">
        <v>1</v>
      </c>
      <c r="O137" s="1">
        <v>44622.541539351849</v>
      </c>
      <c r="P137" s="1">
        <v>44623.203993055555</v>
      </c>
      <c r="Q137">
        <v>55961</v>
      </c>
      <c r="R137">
        <v>1275</v>
      </c>
      <c r="S137" t="b">
        <v>0</v>
      </c>
      <c r="T137" t="s">
        <v>86</v>
      </c>
      <c r="U137" t="b">
        <v>0</v>
      </c>
      <c r="V137" t="s">
        <v>92</v>
      </c>
      <c r="W137" s="1">
        <v>44623.203993055555</v>
      </c>
      <c r="X137">
        <v>1107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425</v>
      </c>
      <c r="AE137">
        <v>348</v>
      </c>
      <c r="AF137">
        <v>0</v>
      </c>
      <c r="AG137">
        <v>14</v>
      </c>
      <c r="AH137" t="s">
        <v>86</v>
      </c>
      <c r="AI137" t="s">
        <v>86</v>
      </c>
      <c r="AJ137" t="s">
        <v>86</v>
      </c>
      <c r="AK137" t="s">
        <v>86</v>
      </c>
      <c r="AL137" t="s">
        <v>86</v>
      </c>
      <c r="AM137" t="s">
        <v>86</v>
      </c>
      <c r="AN137" t="s">
        <v>86</v>
      </c>
      <c r="AO137" t="s">
        <v>86</v>
      </c>
      <c r="AP137" t="s">
        <v>86</v>
      </c>
      <c r="AQ137" t="s">
        <v>86</v>
      </c>
      <c r="AR137" t="s">
        <v>86</v>
      </c>
      <c r="AS137" t="s">
        <v>86</v>
      </c>
      <c r="AT137" t="s">
        <v>86</v>
      </c>
      <c r="AU137" t="s">
        <v>86</v>
      </c>
      <c r="AV137" t="s">
        <v>86</v>
      </c>
      <c r="AW137" t="s">
        <v>86</v>
      </c>
      <c r="AX137" t="s">
        <v>86</v>
      </c>
      <c r="AY137" t="s">
        <v>86</v>
      </c>
      <c r="AZ137" t="s">
        <v>86</v>
      </c>
      <c r="BA137" t="s">
        <v>86</v>
      </c>
      <c r="BB137" t="s">
        <v>86</v>
      </c>
      <c r="BC137" t="s">
        <v>86</v>
      </c>
      <c r="BD137" t="s">
        <v>86</v>
      </c>
      <c r="BE137" t="s">
        <v>86</v>
      </c>
    </row>
    <row r="138" spans="1:57" hidden="1" x14ac:dyDescent="0.45">
      <c r="A138" t="s">
        <v>421</v>
      </c>
      <c r="B138" t="s">
        <v>77</v>
      </c>
      <c r="C138" t="s">
        <v>422</v>
      </c>
      <c r="D138" t="s">
        <v>79</v>
      </c>
      <c r="E138" s="2" t="str">
        <f>HYPERLINK("capsilon://?command=openfolder&amp;siteaddress=envoy.emaiq-na2.net&amp;folderid=FXD0006A65-5542-CFBB-3415-3FF57546D1EA","FX2201597")</f>
        <v>FX2201597</v>
      </c>
      <c r="F138" t="s">
        <v>80</v>
      </c>
      <c r="G138" t="s">
        <v>80</v>
      </c>
      <c r="H138" t="s">
        <v>81</v>
      </c>
      <c r="I138" t="s">
        <v>423</v>
      </c>
      <c r="J138">
        <v>28</v>
      </c>
      <c r="K138" t="s">
        <v>83</v>
      </c>
      <c r="L138" t="s">
        <v>84</v>
      </c>
      <c r="M138" t="s">
        <v>85</v>
      </c>
      <c r="N138">
        <v>1</v>
      </c>
      <c r="O138" s="1">
        <v>44622.548229166663</v>
      </c>
      <c r="P138" s="1">
        <v>44623.198206018518</v>
      </c>
      <c r="Q138">
        <v>56007</v>
      </c>
      <c r="R138">
        <v>151</v>
      </c>
      <c r="S138" t="b">
        <v>0</v>
      </c>
      <c r="T138" t="s">
        <v>86</v>
      </c>
      <c r="U138" t="b">
        <v>0</v>
      </c>
      <c r="V138" t="s">
        <v>191</v>
      </c>
      <c r="W138" s="1">
        <v>44623.198206018518</v>
      </c>
      <c r="X138">
        <v>71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28</v>
      </c>
      <c r="AE138">
        <v>21</v>
      </c>
      <c r="AF138">
        <v>0</v>
      </c>
      <c r="AG138">
        <v>1</v>
      </c>
      <c r="AH138" t="s">
        <v>86</v>
      </c>
      <c r="AI138" t="s">
        <v>86</v>
      </c>
      <c r="AJ138" t="s">
        <v>86</v>
      </c>
      <c r="AK138" t="s">
        <v>86</v>
      </c>
      <c r="AL138" t="s">
        <v>86</v>
      </c>
      <c r="AM138" t="s">
        <v>86</v>
      </c>
      <c r="AN138" t="s">
        <v>86</v>
      </c>
      <c r="AO138" t="s">
        <v>86</v>
      </c>
      <c r="AP138" t="s">
        <v>86</v>
      </c>
      <c r="AQ138" t="s">
        <v>86</v>
      </c>
      <c r="AR138" t="s">
        <v>86</v>
      </c>
      <c r="AS138" t="s">
        <v>86</v>
      </c>
      <c r="AT138" t="s">
        <v>86</v>
      </c>
      <c r="AU138" t="s">
        <v>86</v>
      </c>
      <c r="AV138" t="s">
        <v>86</v>
      </c>
      <c r="AW138" t="s">
        <v>86</v>
      </c>
      <c r="AX138" t="s">
        <v>86</v>
      </c>
      <c r="AY138" t="s">
        <v>86</v>
      </c>
      <c r="AZ138" t="s">
        <v>86</v>
      </c>
      <c r="BA138" t="s">
        <v>86</v>
      </c>
      <c r="BB138" t="s">
        <v>86</v>
      </c>
      <c r="BC138" t="s">
        <v>86</v>
      </c>
      <c r="BD138" t="s">
        <v>86</v>
      </c>
      <c r="BE138" t="s">
        <v>86</v>
      </c>
    </row>
    <row r="139" spans="1:57" hidden="1" x14ac:dyDescent="0.45">
      <c r="A139" t="s">
        <v>424</v>
      </c>
      <c r="B139" t="s">
        <v>77</v>
      </c>
      <c r="C139" t="s">
        <v>425</v>
      </c>
      <c r="D139" t="s">
        <v>79</v>
      </c>
      <c r="E139" s="2" t="str">
        <f>HYPERLINK("capsilon://?command=openfolder&amp;siteaddress=envoy.emaiq-na2.net&amp;folderid=FX2A1A4D45-A0B9-EED7-8C5E-9F91C4FEE538","FX2202633")</f>
        <v>FX2202633</v>
      </c>
      <c r="F139" t="s">
        <v>80</v>
      </c>
      <c r="G139" t="s">
        <v>80</v>
      </c>
      <c r="H139" t="s">
        <v>81</v>
      </c>
      <c r="I139" t="s">
        <v>426</v>
      </c>
      <c r="J139">
        <v>461</v>
      </c>
      <c r="K139" t="s">
        <v>83</v>
      </c>
      <c r="L139" t="s">
        <v>84</v>
      </c>
      <c r="M139" t="s">
        <v>85</v>
      </c>
      <c r="N139">
        <v>2</v>
      </c>
      <c r="O139" s="1">
        <v>44622.570532407408</v>
      </c>
      <c r="P139" s="1">
        <v>44622.724965277775</v>
      </c>
      <c r="Q139">
        <v>9833</v>
      </c>
      <c r="R139">
        <v>3510</v>
      </c>
      <c r="S139" t="b">
        <v>0</v>
      </c>
      <c r="T139" t="s">
        <v>86</v>
      </c>
      <c r="U139" t="b">
        <v>0</v>
      </c>
      <c r="V139" t="s">
        <v>347</v>
      </c>
      <c r="W139" s="1">
        <v>44622.618206018517</v>
      </c>
      <c r="X139">
        <v>2201</v>
      </c>
      <c r="Y139">
        <v>286</v>
      </c>
      <c r="Z139">
        <v>0</v>
      </c>
      <c r="AA139">
        <v>286</v>
      </c>
      <c r="AB139">
        <v>0</v>
      </c>
      <c r="AC139">
        <v>160</v>
      </c>
      <c r="AD139">
        <v>175</v>
      </c>
      <c r="AE139">
        <v>0</v>
      </c>
      <c r="AF139">
        <v>0</v>
      </c>
      <c r="AG139">
        <v>0</v>
      </c>
      <c r="AH139" t="s">
        <v>119</v>
      </c>
      <c r="AI139" s="1">
        <v>44622.724965277775</v>
      </c>
      <c r="AJ139">
        <v>1309</v>
      </c>
      <c r="AK139">
        <v>7</v>
      </c>
      <c r="AL139">
        <v>0</v>
      </c>
      <c r="AM139">
        <v>7</v>
      </c>
      <c r="AN139">
        <v>0</v>
      </c>
      <c r="AO139">
        <v>7</v>
      </c>
      <c r="AP139">
        <v>168</v>
      </c>
      <c r="AQ139">
        <v>0</v>
      </c>
      <c r="AR139">
        <v>0</v>
      </c>
      <c r="AS139">
        <v>0</v>
      </c>
      <c r="AT139" t="s">
        <v>86</v>
      </c>
      <c r="AU139" t="s">
        <v>86</v>
      </c>
      <c r="AV139" t="s">
        <v>86</v>
      </c>
      <c r="AW139" t="s">
        <v>86</v>
      </c>
      <c r="AX139" t="s">
        <v>86</v>
      </c>
      <c r="AY139" t="s">
        <v>86</v>
      </c>
      <c r="AZ139" t="s">
        <v>86</v>
      </c>
      <c r="BA139" t="s">
        <v>86</v>
      </c>
      <c r="BB139" t="s">
        <v>86</v>
      </c>
      <c r="BC139" t="s">
        <v>86</v>
      </c>
      <c r="BD139" t="s">
        <v>86</v>
      </c>
      <c r="BE139" t="s">
        <v>86</v>
      </c>
    </row>
    <row r="140" spans="1:57" hidden="1" x14ac:dyDescent="0.45">
      <c r="A140" t="s">
        <v>427</v>
      </c>
      <c r="B140" t="s">
        <v>77</v>
      </c>
      <c r="C140" t="s">
        <v>116</v>
      </c>
      <c r="D140" t="s">
        <v>79</v>
      </c>
      <c r="E140" s="2" t="str">
        <f>HYPERLINK("capsilon://?command=openfolder&amp;siteaddress=envoy.emaiq-na2.net&amp;folderid=FX74439D10-2688-1736-8B84-B6FAD88BD8B1","FX2202443")</f>
        <v>FX2202443</v>
      </c>
      <c r="F140" t="s">
        <v>80</v>
      </c>
      <c r="G140" t="s">
        <v>80</v>
      </c>
      <c r="H140" t="s">
        <v>81</v>
      </c>
      <c r="I140" t="s">
        <v>428</v>
      </c>
      <c r="J140">
        <v>30</v>
      </c>
      <c r="K140" t="s">
        <v>83</v>
      </c>
      <c r="L140" t="s">
        <v>84</v>
      </c>
      <c r="M140" t="s">
        <v>85</v>
      </c>
      <c r="N140">
        <v>2</v>
      </c>
      <c r="O140" s="1">
        <v>44622.599456018521</v>
      </c>
      <c r="P140" s="1">
        <v>44622.727465277778</v>
      </c>
      <c r="Q140">
        <v>10712</v>
      </c>
      <c r="R140">
        <v>348</v>
      </c>
      <c r="S140" t="b">
        <v>0</v>
      </c>
      <c r="T140" t="s">
        <v>86</v>
      </c>
      <c r="U140" t="b">
        <v>0</v>
      </c>
      <c r="V140" t="s">
        <v>347</v>
      </c>
      <c r="W140" s="1">
        <v>44622.619756944441</v>
      </c>
      <c r="X140">
        <v>133</v>
      </c>
      <c r="Y140">
        <v>9</v>
      </c>
      <c r="Z140">
        <v>0</v>
      </c>
      <c r="AA140">
        <v>9</v>
      </c>
      <c r="AB140">
        <v>0</v>
      </c>
      <c r="AC140">
        <v>7</v>
      </c>
      <c r="AD140">
        <v>21</v>
      </c>
      <c r="AE140">
        <v>0</v>
      </c>
      <c r="AF140">
        <v>0</v>
      </c>
      <c r="AG140">
        <v>0</v>
      </c>
      <c r="AH140" t="s">
        <v>119</v>
      </c>
      <c r="AI140" s="1">
        <v>44622.727465277778</v>
      </c>
      <c r="AJ140">
        <v>215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21</v>
      </c>
      <c r="AQ140">
        <v>0</v>
      </c>
      <c r="AR140">
        <v>0</v>
      </c>
      <c r="AS140">
        <v>0</v>
      </c>
      <c r="AT140" t="s">
        <v>86</v>
      </c>
      <c r="AU140" t="s">
        <v>86</v>
      </c>
      <c r="AV140" t="s">
        <v>86</v>
      </c>
      <c r="AW140" t="s">
        <v>86</v>
      </c>
      <c r="AX140" t="s">
        <v>86</v>
      </c>
      <c r="AY140" t="s">
        <v>86</v>
      </c>
      <c r="AZ140" t="s">
        <v>86</v>
      </c>
      <c r="BA140" t="s">
        <v>86</v>
      </c>
      <c r="BB140" t="s">
        <v>86</v>
      </c>
      <c r="BC140" t="s">
        <v>86</v>
      </c>
      <c r="BD140" t="s">
        <v>86</v>
      </c>
      <c r="BE140" t="s">
        <v>86</v>
      </c>
    </row>
    <row r="141" spans="1:57" hidden="1" x14ac:dyDescent="0.45">
      <c r="A141" t="s">
        <v>429</v>
      </c>
      <c r="B141" t="s">
        <v>77</v>
      </c>
      <c r="C141" t="s">
        <v>430</v>
      </c>
      <c r="D141" t="s">
        <v>79</v>
      </c>
      <c r="E141" s="2" t="str">
        <f>HYPERLINK("capsilon://?command=openfolder&amp;siteaddress=envoy.emaiq-na2.net&amp;folderid=FXBDC0440B-DFFB-8F75-2158-20D45635CE6C","FX2201471")</f>
        <v>FX2201471</v>
      </c>
      <c r="F141" t="s">
        <v>80</v>
      </c>
      <c r="G141" t="s">
        <v>80</v>
      </c>
      <c r="H141" t="s">
        <v>81</v>
      </c>
      <c r="I141" t="s">
        <v>431</v>
      </c>
      <c r="J141">
        <v>30</v>
      </c>
      <c r="K141" t="s">
        <v>83</v>
      </c>
      <c r="L141" t="s">
        <v>84</v>
      </c>
      <c r="M141" t="s">
        <v>85</v>
      </c>
      <c r="N141">
        <v>2</v>
      </c>
      <c r="O141" s="1">
        <v>44622.600694444445</v>
      </c>
      <c r="P141" s="1">
        <v>44622.728101851855</v>
      </c>
      <c r="Q141">
        <v>10903</v>
      </c>
      <c r="R141">
        <v>105</v>
      </c>
      <c r="S141" t="b">
        <v>0</v>
      </c>
      <c r="T141" t="s">
        <v>86</v>
      </c>
      <c r="U141" t="b">
        <v>0</v>
      </c>
      <c r="V141" t="s">
        <v>347</v>
      </c>
      <c r="W141" s="1">
        <v>44622.620347222219</v>
      </c>
      <c r="X141">
        <v>51</v>
      </c>
      <c r="Y141">
        <v>9</v>
      </c>
      <c r="Z141">
        <v>0</v>
      </c>
      <c r="AA141">
        <v>9</v>
      </c>
      <c r="AB141">
        <v>0</v>
      </c>
      <c r="AC141">
        <v>3</v>
      </c>
      <c r="AD141">
        <v>21</v>
      </c>
      <c r="AE141">
        <v>0</v>
      </c>
      <c r="AF141">
        <v>0</v>
      </c>
      <c r="AG141">
        <v>0</v>
      </c>
      <c r="AH141" t="s">
        <v>119</v>
      </c>
      <c r="AI141" s="1">
        <v>44622.728101851855</v>
      </c>
      <c r="AJ141">
        <v>54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21</v>
      </c>
      <c r="AQ141">
        <v>0</v>
      </c>
      <c r="AR141">
        <v>0</v>
      </c>
      <c r="AS141">
        <v>0</v>
      </c>
      <c r="AT141" t="s">
        <v>86</v>
      </c>
      <c r="AU141" t="s">
        <v>86</v>
      </c>
      <c r="AV141" t="s">
        <v>86</v>
      </c>
      <c r="AW141" t="s">
        <v>86</v>
      </c>
      <c r="AX141" t="s">
        <v>86</v>
      </c>
      <c r="AY141" t="s">
        <v>86</v>
      </c>
      <c r="AZ141" t="s">
        <v>86</v>
      </c>
      <c r="BA141" t="s">
        <v>86</v>
      </c>
      <c r="BB141" t="s">
        <v>86</v>
      </c>
      <c r="BC141" t="s">
        <v>86</v>
      </c>
      <c r="BD141" t="s">
        <v>86</v>
      </c>
      <c r="BE141" t="s">
        <v>86</v>
      </c>
    </row>
    <row r="142" spans="1:57" hidden="1" x14ac:dyDescent="0.45">
      <c r="A142" t="s">
        <v>432</v>
      </c>
      <c r="B142" t="s">
        <v>77</v>
      </c>
      <c r="C142" t="s">
        <v>433</v>
      </c>
      <c r="D142" t="s">
        <v>79</v>
      </c>
      <c r="E142" s="2" t="str">
        <f>HYPERLINK("capsilon://?command=openfolder&amp;siteaddress=envoy.emaiq-na2.net&amp;folderid=FX2EE175AB-2510-7939-507A-463D29D049F8","FX2202580")</f>
        <v>FX2202580</v>
      </c>
      <c r="F142" t="s">
        <v>80</v>
      </c>
      <c r="G142" t="s">
        <v>80</v>
      </c>
      <c r="H142" t="s">
        <v>81</v>
      </c>
      <c r="I142" t="s">
        <v>434</v>
      </c>
      <c r="J142">
        <v>66</v>
      </c>
      <c r="K142" t="s">
        <v>83</v>
      </c>
      <c r="L142" t="s">
        <v>84</v>
      </c>
      <c r="M142" t="s">
        <v>85</v>
      </c>
      <c r="N142">
        <v>2</v>
      </c>
      <c r="O142" s="1">
        <v>44622.609131944446</v>
      </c>
      <c r="P142" s="1">
        <v>44622.730752314812</v>
      </c>
      <c r="Q142">
        <v>10073</v>
      </c>
      <c r="R142">
        <v>435</v>
      </c>
      <c r="S142" t="b">
        <v>0</v>
      </c>
      <c r="T142" t="s">
        <v>86</v>
      </c>
      <c r="U142" t="b">
        <v>0</v>
      </c>
      <c r="V142" t="s">
        <v>347</v>
      </c>
      <c r="W142" s="1">
        <v>44622.622754629629</v>
      </c>
      <c r="X142">
        <v>207</v>
      </c>
      <c r="Y142">
        <v>52</v>
      </c>
      <c r="Z142">
        <v>0</v>
      </c>
      <c r="AA142">
        <v>52</v>
      </c>
      <c r="AB142">
        <v>0</v>
      </c>
      <c r="AC142">
        <v>32</v>
      </c>
      <c r="AD142">
        <v>14</v>
      </c>
      <c r="AE142">
        <v>0</v>
      </c>
      <c r="AF142">
        <v>0</v>
      </c>
      <c r="AG142">
        <v>0</v>
      </c>
      <c r="AH142" t="s">
        <v>119</v>
      </c>
      <c r="AI142" s="1">
        <v>44622.730752314812</v>
      </c>
      <c r="AJ142">
        <v>228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14</v>
      </c>
      <c r="AQ142">
        <v>0</v>
      </c>
      <c r="AR142">
        <v>0</v>
      </c>
      <c r="AS142">
        <v>0</v>
      </c>
      <c r="AT142" t="s">
        <v>86</v>
      </c>
      <c r="AU142" t="s">
        <v>86</v>
      </c>
      <c r="AV142" t="s">
        <v>86</v>
      </c>
      <c r="AW142" t="s">
        <v>86</v>
      </c>
      <c r="AX142" t="s">
        <v>86</v>
      </c>
      <c r="AY142" t="s">
        <v>86</v>
      </c>
      <c r="AZ142" t="s">
        <v>86</v>
      </c>
      <c r="BA142" t="s">
        <v>86</v>
      </c>
      <c r="BB142" t="s">
        <v>86</v>
      </c>
      <c r="BC142" t="s">
        <v>86</v>
      </c>
      <c r="BD142" t="s">
        <v>86</v>
      </c>
      <c r="BE142" t="s">
        <v>86</v>
      </c>
    </row>
    <row r="143" spans="1:57" hidden="1" x14ac:dyDescent="0.45">
      <c r="A143" t="s">
        <v>435</v>
      </c>
      <c r="B143" t="s">
        <v>77</v>
      </c>
      <c r="C143" t="s">
        <v>436</v>
      </c>
      <c r="D143" t="s">
        <v>79</v>
      </c>
      <c r="E143" s="2" t="str">
        <f>HYPERLINK("capsilon://?command=openfolder&amp;siteaddress=envoy.emaiq-na2.net&amp;folderid=FX825F50EE-A310-7134-B91F-67A4E9674C34","FX2202751")</f>
        <v>FX2202751</v>
      </c>
      <c r="F143" t="s">
        <v>80</v>
      </c>
      <c r="G143" t="s">
        <v>80</v>
      </c>
      <c r="H143" t="s">
        <v>81</v>
      </c>
      <c r="I143" t="s">
        <v>437</v>
      </c>
      <c r="J143">
        <v>415</v>
      </c>
      <c r="K143" t="s">
        <v>83</v>
      </c>
      <c r="L143" t="s">
        <v>84</v>
      </c>
      <c r="M143" t="s">
        <v>85</v>
      </c>
      <c r="N143">
        <v>2</v>
      </c>
      <c r="O143" s="1">
        <v>44621.218391203707</v>
      </c>
      <c r="P143" s="1">
        <v>44621.262233796297</v>
      </c>
      <c r="Q143">
        <v>1393</v>
      </c>
      <c r="R143">
        <v>2395</v>
      </c>
      <c r="S143" t="b">
        <v>0</v>
      </c>
      <c r="T143" t="s">
        <v>86</v>
      </c>
      <c r="U143" t="b">
        <v>1</v>
      </c>
      <c r="V143" t="s">
        <v>96</v>
      </c>
      <c r="W143" s="1">
        <v>44621.235543981478</v>
      </c>
      <c r="X143">
        <v>1364</v>
      </c>
      <c r="Y143">
        <v>309</v>
      </c>
      <c r="Z143">
        <v>0</v>
      </c>
      <c r="AA143">
        <v>309</v>
      </c>
      <c r="AB143">
        <v>111</v>
      </c>
      <c r="AC143">
        <v>149</v>
      </c>
      <c r="AD143">
        <v>106</v>
      </c>
      <c r="AE143">
        <v>0</v>
      </c>
      <c r="AF143">
        <v>0</v>
      </c>
      <c r="AG143">
        <v>0</v>
      </c>
      <c r="AH143" t="s">
        <v>199</v>
      </c>
      <c r="AI143" s="1">
        <v>44621.262233796297</v>
      </c>
      <c r="AJ143">
        <v>1031</v>
      </c>
      <c r="AK143">
        <v>1</v>
      </c>
      <c r="AL143">
        <v>0</v>
      </c>
      <c r="AM143">
        <v>1</v>
      </c>
      <c r="AN143">
        <v>74</v>
      </c>
      <c r="AO143">
        <v>1</v>
      </c>
      <c r="AP143">
        <v>105</v>
      </c>
      <c r="AQ143">
        <v>0</v>
      </c>
      <c r="AR143">
        <v>0</v>
      </c>
      <c r="AS143">
        <v>0</v>
      </c>
      <c r="AT143" t="s">
        <v>86</v>
      </c>
      <c r="AU143" t="s">
        <v>86</v>
      </c>
      <c r="AV143" t="s">
        <v>86</v>
      </c>
      <c r="AW143" t="s">
        <v>86</v>
      </c>
      <c r="AX143" t="s">
        <v>86</v>
      </c>
      <c r="AY143" t="s">
        <v>86</v>
      </c>
      <c r="AZ143" t="s">
        <v>86</v>
      </c>
      <c r="BA143" t="s">
        <v>86</v>
      </c>
      <c r="BB143" t="s">
        <v>86</v>
      </c>
      <c r="BC143" t="s">
        <v>86</v>
      </c>
      <c r="BD143" t="s">
        <v>86</v>
      </c>
      <c r="BE143" t="s">
        <v>86</v>
      </c>
    </row>
    <row r="144" spans="1:57" hidden="1" x14ac:dyDescent="0.45">
      <c r="A144" t="s">
        <v>438</v>
      </c>
      <c r="B144" t="s">
        <v>77</v>
      </c>
      <c r="C144" t="s">
        <v>439</v>
      </c>
      <c r="D144" t="s">
        <v>79</v>
      </c>
      <c r="E144" s="2" t="str">
        <f>HYPERLINK("capsilon://?command=openfolder&amp;siteaddress=envoy.emaiq-na2.net&amp;folderid=FXA7F90DE9-FA85-9805-5D40-1393BC74EFBD","FX2201338")</f>
        <v>FX2201338</v>
      </c>
      <c r="F144" t="s">
        <v>80</v>
      </c>
      <c r="G144" t="s">
        <v>80</v>
      </c>
      <c r="H144" t="s">
        <v>81</v>
      </c>
      <c r="I144" t="s">
        <v>440</v>
      </c>
      <c r="J144">
        <v>41</v>
      </c>
      <c r="K144" t="s">
        <v>83</v>
      </c>
      <c r="L144" t="s">
        <v>84</v>
      </c>
      <c r="M144" t="s">
        <v>85</v>
      </c>
      <c r="N144">
        <v>2</v>
      </c>
      <c r="O144" s="1">
        <v>44622.628587962965</v>
      </c>
      <c r="P144" s="1">
        <v>44622.745706018519</v>
      </c>
      <c r="Q144">
        <v>8145</v>
      </c>
      <c r="R144">
        <v>1974</v>
      </c>
      <c r="S144" t="b">
        <v>0</v>
      </c>
      <c r="T144" t="s">
        <v>86</v>
      </c>
      <c r="U144" t="b">
        <v>0</v>
      </c>
      <c r="V144" t="s">
        <v>347</v>
      </c>
      <c r="W144" s="1">
        <v>44622.689803240741</v>
      </c>
      <c r="X144">
        <v>1835</v>
      </c>
      <c r="Y144">
        <v>33</v>
      </c>
      <c r="Z144">
        <v>0</v>
      </c>
      <c r="AA144">
        <v>33</v>
      </c>
      <c r="AB144">
        <v>0</v>
      </c>
      <c r="AC144">
        <v>18</v>
      </c>
      <c r="AD144">
        <v>8</v>
      </c>
      <c r="AE144">
        <v>0</v>
      </c>
      <c r="AF144">
        <v>0</v>
      </c>
      <c r="AG144">
        <v>0</v>
      </c>
      <c r="AH144" t="s">
        <v>119</v>
      </c>
      <c r="AI144" s="1">
        <v>44622.745706018519</v>
      </c>
      <c r="AJ144">
        <v>126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8</v>
      </c>
      <c r="AQ144">
        <v>0</v>
      </c>
      <c r="AR144">
        <v>0</v>
      </c>
      <c r="AS144">
        <v>0</v>
      </c>
      <c r="AT144" t="s">
        <v>86</v>
      </c>
      <c r="AU144" t="s">
        <v>86</v>
      </c>
      <c r="AV144" t="s">
        <v>86</v>
      </c>
      <c r="AW144" t="s">
        <v>86</v>
      </c>
      <c r="AX144" t="s">
        <v>86</v>
      </c>
      <c r="AY144" t="s">
        <v>86</v>
      </c>
      <c r="AZ144" t="s">
        <v>86</v>
      </c>
      <c r="BA144" t="s">
        <v>86</v>
      </c>
      <c r="BB144" t="s">
        <v>86</v>
      </c>
      <c r="BC144" t="s">
        <v>86</v>
      </c>
      <c r="BD144" t="s">
        <v>86</v>
      </c>
      <c r="BE144" t="s">
        <v>86</v>
      </c>
    </row>
    <row r="145" spans="1:57" hidden="1" x14ac:dyDescent="0.45">
      <c r="A145" t="s">
        <v>441</v>
      </c>
      <c r="B145" t="s">
        <v>77</v>
      </c>
      <c r="C145" t="s">
        <v>439</v>
      </c>
      <c r="D145" t="s">
        <v>79</v>
      </c>
      <c r="E145" s="2" t="str">
        <f>HYPERLINK("capsilon://?command=openfolder&amp;siteaddress=envoy.emaiq-na2.net&amp;folderid=FXA7F90DE9-FA85-9805-5D40-1393BC74EFBD","FX2201338")</f>
        <v>FX2201338</v>
      </c>
      <c r="F145" t="s">
        <v>80</v>
      </c>
      <c r="G145" t="s">
        <v>80</v>
      </c>
      <c r="H145" t="s">
        <v>81</v>
      </c>
      <c r="I145" t="s">
        <v>442</v>
      </c>
      <c r="J145">
        <v>41</v>
      </c>
      <c r="K145" t="s">
        <v>83</v>
      </c>
      <c r="L145" t="s">
        <v>84</v>
      </c>
      <c r="M145" t="s">
        <v>85</v>
      </c>
      <c r="N145">
        <v>2</v>
      </c>
      <c r="O145" s="1">
        <v>44622.628692129627</v>
      </c>
      <c r="P145" s="1">
        <v>44623.440995370373</v>
      </c>
      <c r="Q145">
        <v>69413</v>
      </c>
      <c r="R145">
        <v>770</v>
      </c>
      <c r="S145" t="b">
        <v>0</v>
      </c>
      <c r="T145" t="s">
        <v>86</v>
      </c>
      <c r="U145" t="b">
        <v>0</v>
      </c>
      <c r="V145" t="s">
        <v>191</v>
      </c>
      <c r="W145" s="1">
        <v>44623.202615740738</v>
      </c>
      <c r="X145">
        <v>207</v>
      </c>
      <c r="Y145">
        <v>33</v>
      </c>
      <c r="Z145">
        <v>0</v>
      </c>
      <c r="AA145">
        <v>33</v>
      </c>
      <c r="AB145">
        <v>0</v>
      </c>
      <c r="AC145">
        <v>1</v>
      </c>
      <c r="AD145">
        <v>8</v>
      </c>
      <c r="AE145">
        <v>0</v>
      </c>
      <c r="AF145">
        <v>0</v>
      </c>
      <c r="AG145">
        <v>0</v>
      </c>
      <c r="AH145" t="s">
        <v>199</v>
      </c>
      <c r="AI145" s="1">
        <v>44623.440995370373</v>
      </c>
      <c r="AJ145">
        <v>384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8</v>
      </c>
      <c r="AQ145">
        <v>0</v>
      </c>
      <c r="AR145">
        <v>0</v>
      </c>
      <c r="AS145">
        <v>0</v>
      </c>
      <c r="AT145" t="s">
        <v>86</v>
      </c>
      <c r="AU145" t="s">
        <v>86</v>
      </c>
      <c r="AV145" t="s">
        <v>86</v>
      </c>
      <c r="AW145" t="s">
        <v>86</v>
      </c>
      <c r="AX145" t="s">
        <v>86</v>
      </c>
      <c r="AY145" t="s">
        <v>86</v>
      </c>
      <c r="AZ145" t="s">
        <v>86</v>
      </c>
      <c r="BA145" t="s">
        <v>86</v>
      </c>
      <c r="BB145" t="s">
        <v>86</v>
      </c>
      <c r="BC145" t="s">
        <v>86</v>
      </c>
      <c r="BD145" t="s">
        <v>86</v>
      </c>
      <c r="BE145" t="s">
        <v>86</v>
      </c>
    </row>
    <row r="146" spans="1:57" hidden="1" x14ac:dyDescent="0.45">
      <c r="A146" t="s">
        <v>443</v>
      </c>
      <c r="B146" t="s">
        <v>77</v>
      </c>
      <c r="C146" t="s">
        <v>444</v>
      </c>
      <c r="D146" t="s">
        <v>79</v>
      </c>
      <c r="E146" s="2" t="str">
        <f>HYPERLINK("capsilon://?command=openfolder&amp;siteaddress=envoy.emaiq-na2.net&amp;folderid=FX53C0467C-273C-32BC-1256-426DE57E3589","FX2202588")</f>
        <v>FX2202588</v>
      </c>
      <c r="F146" t="s">
        <v>80</v>
      </c>
      <c r="G146" t="s">
        <v>80</v>
      </c>
      <c r="H146" t="s">
        <v>81</v>
      </c>
      <c r="I146" t="s">
        <v>445</v>
      </c>
      <c r="J146">
        <v>420</v>
      </c>
      <c r="K146" t="s">
        <v>83</v>
      </c>
      <c r="L146" t="s">
        <v>84</v>
      </c>
      <c r="M146" t="s">
        <v>85</v>
      </c>
      <c r="N146">
        <v>2</v>
      </c>
      <c r="O146" s="1">
        <v>44621.245625000003</v>
      </c>
      <c r="P146" s="1">
        <v>44621.295046296298</v>
      </c>
      <c r="Q146">
        <v>2449</v>
      </c>
      <c r="R146">
        <v>1821</v>
      </c>
      <c r="S146" t="b">
        <v>0</v>
      </c>
      <c r="T146" t="s">
        <v>86</v>
      </c>
      <c r="U146" t="b">
        <v>1</v>
      </c>
      <c r="V146" t="s">
        <v>96</v>
      </c>
      <c r="W146" s="1">
        <v>44621.256539351853</v>
      </c>
      <c r="X146">
        <v>939</v>
      </c>
      <c r="Y146">
        <v>224</v>
      </c>
      <c r="Z146">
        <v>0</v>
      </c>
      <c r="AA146">
        <v>224</v>
      </c>
      <c r="AB146">
        <v>0</v>
      </c>
      <c r="AC146">
        <v>77</v>
      </c>
      <c r="AD146">
        <v>196</v>
      </c>
      <c r="AE146">
        <v>0</v>
      </c>
      <c r="AF146">
        <v>0</v>
      </c>
      <c r="AG146">
        <v>0</v>
      </c>
      <c r="AH146" t="s">
        <v>88</v>
      </c>
      <c r="AI146" s="1">
        <v>44621.295046296298</v>
      </c>
      <c r="AJ146">
        <v>862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196</v>
      </c>
      <c r="AQ146">
        <v>0</v>
      </c>
      <c r="AR146">
        <v>0</v>
      </c>
      <c r="AS146">
        <v>0</v>
      </c>
      <c r="AT146" t="s">
        <v>86</v>
      </c>
      <c r="AU146" t="s">
        <v>86</v>
      </c>
      <c r="AV146" t="s">
        <v>86</v>
      </c>
      <c r="AW146" t="s">
        <v>86</v>
      </c>
      <c r="AX146" t="s">
        <v>86</v>
      </c>
      <c r="AY146" t="s">
        <v>86</v>
      </c>
      <c r="AZ146" t="s">
        <v>86</v>
      </c>
      <c r="BA146" t="s">
        <v>86</v>
      </c>
      <c r="BB146" t="s">
        <v>86</v>
      </c>
      <c r="BC146" t="s">
        <v>86</v>
      </c>
      <c r="BD146" t="s">
        <v>86</v>
      </c>
      <c r="BE146" t="s">
        <v>86</v>
      </c>
    </row>
    <row r="147" spans="1:57" hidden="1" x14ac:dyDescent="0.45">
      <c r="A147" t="s">
        <v>446</v>
      </c>
      <c r="B147" t="s">
        <v>77</v>
      </c>
      <c r="C147" t="s">
        <v>90</v>
      </c>
      <c r="D147" t="s">
        <v>79</v>
      </c>
      <c r="E147" s="2" t="str">
        <f>HYPERLINK("capsilon://?command=openfolder&amp;siteaddress=envoy.emaiq-na2.net&amp;folderid=FX3573C74B-5EB0-0981-6DEB-827E5E460617","FX2202728")</f>
        <v>FX2202728</v>
      </c>
      <c r="F147" t="s">
        <v>80</v>
      </c>
      <c r="G147" t="s">
        <v>80</v>
      </c>
      <c r="H147" t="s">
        <v>81</v>
      </c>
      <c r="I147" t="s">
        <v>447</v>
      </c>
      <c r="J147">
        <v>66</v>
      </c>
      <c r="K147" t="s">
        <v>83</v>
      </c>
      <c r="L147" t="s">
        <v>84</v>
      </c>
      <c r="M147" t="s">
        <v>85</v>
      </c>
      <c r="N147">
        <v>1</v>
      </c>
      <c r="O147" s="1">
        <v>44622.635011574072</v>
      </c>
      <c r="P147" s="1">
        <v>44623.204016203701</v>
      </c>
      <c r="Q147">
        <v>48975</v>
      </c>
      <c r="R147">
        <v>187</v>
      </c>
      <c r="S147" t="b">
        <v>0</v>
      </c>
      <c r="T147" t="s">
        <v>86</v>
      </c>
      <c r="U147" t="b">
        <v>0</v>
      </c>
      <c r="V147" t="s">
        <v>191</v>
      </c>
      <c r="W147" s="1">
        <v>44623.204016203701</v>
      </c>
      <c r="X147">
        <v>121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66</v>
      </c>
      <c r="AE147">
        <v>52</v>
      </c>
      <c r="AF147">
        <v>0</v>
      </c>
      <c r="AG147">
        <v>1</v>
      </c>
      <c r="AH147" t="s">
        <v>86</v>
      </c>
      <c r="AI147" t="s">
        <v>86</v>
      </c>
      <c r="AJ147" t="s">
        <v>86</v>
      </c>
      <c r="AK147" t="s">
        <v>86</v>
      </c>
      <c r="AL147" t="s">
        <v>86</v>
      </c>
      <c r="AM147" t="s">
        <v>86</v>
      </c>
      <c r="AN147" t="s">
        <v>86</v>
      </c>
      <c r="AO147" t="s">
        <v>86</v>
      </c>
      <c r="AP147" t="s">
        <v>86</v>
      </c>
      <c r="AQ147" t="s">
        <v>86</v>
      </c>
      <c r="AR147" t="s">
        <v>86</v>
      </c>
      <c r="AS147" t="s">
        <v>86</v>
      </c>
      <c r="AT147" t="s">
        <v>86</v>
      </c>
      <c r="AU147" t="s">
        <v>86</v>
      </c>
      <c r="AV147" t="s">
        <v>86</v>
      </c>
      <c r="AW147" t="s">
        <v>86</v>
      </c>
      <c r="AX147" t="s">
        <v>86</v>
      </c>
      <c r="AY147" t="s">
        <v>86</v>
      </c>
      <c r="AZ147" t="s">
        <v>86</v>
      </c>
      <c r="BA147" t="s">
        <v>86</v>
      </c>
      <c r="BB147" t="s">
        <v>86</v>
      </c>
      <c r="BC147" t="s">
        <v>86</v>
      </c>
      <c r="BD147" t="s">
        <v>86</v>
      </c>
      <c r="BE147" t="s">
        <v>86</v>
      </c>
    </row>
    <row r="148" spans="1:57" hidden="1" x14ac:dyDescent="0.45">
      <c r="A148" t="s">
        <v>448</v>
      </c>
      <c r="B148" t="s">
        <v>77</v>
      </c>
      <c r="C148" t="s">
        <v>139</v>
      </c>
      <c r="D148" t="s">
        <v>79</v>
      </c>
      <c r="E148" s="2" t="str">
        <f>HYPERLINK("capsilon://?command=openfolder&amp;siteaddress=envoy.emaiq-na2.net&amp;folderid=FXD718069D-B8F4-407D-61BE-FEFDB942E1D7","FX2202679")</f>
        <v>FX2202679</v>
      </c>
      <c r="F148" t="s">
        <v>80</v>
      </c>
      <c r="G148" t="s">
        <v>80</v>
      </c>
      <c r="H148" t="s">
        <v>81</v>
      </c>
      <c r="I148" t="s">
        <v>449</v>
      </c>
      <c r="J148">
        <v>230</v>
      </c>
      <c r="K148" t="s">
        <v>83</v>
      </c>
      <c r="L148" t="s">
        <v>84</v>
      </c>
      <c r="M148" t="s">
        <v>85</v>
      </c>
      <c r="N148">
        <v>1</v>
      </c>
      <c r="O148" s="1">
        <v>44622.635347222225</v>
      </c>
      <c r="P148" s="1">
        <v>44623.209560185183</v>
      </c>
      <c r="Q148">
        <v>48955</v>
      </c>
      <c r="R148">
        <v>657</v>
      </c>
      <c r="S148" t="b">
        <v>0</v>
      </c>
      <c r="T148" t="s">
        <v>86</v>
      </c>
      <c r="U148" t="b">
        <v>0</v>
      </c>
      <c r="V148" t="s">
        <v>92</v>
      </c>
      <c r="W148" s="1">
        <v>44623.209560185183</v>
      </c>
      <c r="X148">
        <v>480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230</v>
      </c>
      <c r="AE148">
        <v>192</v>
      </c>
      <c r="AF148">
        <v>0</v>
      </c>
      <c r="AG148">
        <v>9</v>
      </c>
      <c r="AH148" t="s">
        <v>86</v>
      </c>
      <c r="AI148" t="s">
        <v>86</v>
      </c>
      <c r="AJ148" t="s">
        <v>86</v>
      </c>
      <c r="AK148" t="s">
        <v>86</v>
      </c>
      <c r="AL148" t="s">
        <v>86</v>
      </c>
      <c r="AM148" t="s">
        <v>86</v>
      </c>
      <c r="AN148" t="s">
        <v>86</v>
      </c>
      <c r="AO148" t="s">
        <v>86</v>
      </c>
      <c r="AP148" t="s">
        <v>86</v>
      </c>
      <c r="AQ148" t="s">
        <v>86</v>
      </c>
      <c r="AR148" t="s">
        <v>86</v>
      </c>
      <c r="AS148" t="s">
        <v>86</v>
      </c>
      <c r="AT148" t="s">
        <v>86</v>
      </c>
      <c r="AU148" t="s">
        <v>86</v>
      </c>
      <c r="AV148" t="s">
        <v>86</v>
      </c>
      <c r="AW148" t="s">
        <v>86</v>
      </c>
      <c r="AX148" t="s">
        <v>86</v>
      </c>
      <c r="AY148" t="s">
        <v>86</v>
      </c>
      <c r="AZ148" t="s">
        <v>86</v>
      </c>
      <c r="BA148" t="s">
        <v>86</v>
      </c>
      <c r="BB148" t="s">
        <v>86</v>
      </c>
      <c r="BC148" t="s">
        <v>86</v>
      </c>
      <c r="BD148" t="s">
        <v>86</v>
      </c>
      <c r="BE148" t="s">
        <v>86</v>
      </c>
    </row>
    <row r="149" spans="1:57" hidden="1" x14ac:dyDescent="0.45">
      <c r="A149" t="s">
        <v>450</v>
      </c>
      <c r="B149" t="s">
        <v>77</v>
      </c>
      <c r="C149" t="s">
        <v>451</v>
      </c>
      <c r="D149" t="s">
        <v>79</v>
      </c>
      <c r="E149" s="2" t="str">
        <f>HYPERLINK("capsilon://?command=openfolder&amp;siteaddress=envoy.emaiq-na2.net&amp;folderid=FXA0D06468-24E4-C0E7-1989-0C4929A70214","FX2202225")</f>
        <v>FX2202225</v>
      </c>
      <c r="F149" t="s">
        <v>80</v>
      </c>
      <c r="G149" t="s">
        <v>80</v>
      </c>
      <c r="H149" t="s">
        <v>81</v>
      </c>
      <c r="I149" t="s">
        <v>452</v>
      </c>
      <c r="J149">
        <v>240</v>
      </c>
      <c r="K149" t="s">
        <v>83</v>
      </c>
      <c r="L149" t="s">
        <v>84</v>
      </c>
      <c r="M149" t="s">
        <v>85</v>
      </c>
      <c r="N149">
        <v>1</v>
      </c>
      <c r="O149" s="1">
        <v>44622.63795138889</v>
      </c>
      <c r="P149" s="1">
        <v>44623.257071759261</v>
      </c>
      <c r="Q149">
        <v>52353</v>
      </c>
      <c r="R149">
        <v>1139</v>
      </c>
      <c r="S149" t="b">
        <v>0</v>
      </c>
      <c r="T149" t="s">
        <v>86</v>
      </c>
      <c r="U149" t="b">
        <v>0</v>
      </c>
      <c r="V149" t="s">
        <v>92</v>
      </c>
      <c r="W149" s="1">
        <v>44623.257071759261</v>
      </c>
      <c r="X149">
        <v>995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240</v>
      </c>
      <c r="AE149">
        <v>192</v>
      </c>
      <c r="AF149">
        <v>0</v>
      </c>
      <c r="AG149">
        <v>8</v>
      </c>
      <c r="AH149" t="s">
        <v>86</v>
      </c>
      <c r="AI149" t="s">
        <v>86</v>
      </c>
      <c r="AJ149" t="s">
        <v>86</v>
      </c>
      <c r="AK149" t="s">
        <v>86</v>
      </c>
      <c r="AL149" t="s">
        <v>86</v>
      </c>
      <c r="AM149" t="s">
        <v>86</v>
      </c>
      <c r="AN149" t="s">
        <v>86</v>
      </c>
      <c r="AO149" t="s">
        <v>86</v>
      </c>
      <c r="AP149" t="s">
        <v>86</v>
      </c>
      <c r="AQ149" t="s">
        <v>86</v>
      </c>
      <c r="AR149" t="s">
        <v>86</v>
      </c>
      <c r="AS149" t="s">
        <v>86</v>
      </c>
      <c r="AT149" t="s">
        <v>86</v>
      </c>
      <c r="AU149" t="s">
        <v>86</v>
      </c>
      <c r="AV149" t="s">
        <v>86</v>
      </c>
      <c r="AW149" t="s">
        <v>86</v>
      </c>
      <c r="AX149" t="s">
        <v>86</v>
      </c>
      <c r="AY149" t="s">
        <v>86</v>
      </c>
      <c r="AZ149" t="s">
        <v>86</v>
      </c>
      <c r="BA149" t="s">
        <v>86</v>
      </c>
      <c r="BB149" t="s">
        <v>86</v>
      </c>
      <c r="BC149" t="s">
        <v>86</v>
      </c>
      <c r="BD149" t="s">
        <v>86</v>
      </c>
      <c r="BE149" t="s">
        <v>86</v>
      </c>
    </row>
    <row r="150" spans="1:57" hidden="1" x14ac:dyDescent="0.45">
      <c r="A150" t="s">
        <v>453</v>
      </c>
      <c r="B150" t="s">
        <v>77</v>
      </c>
      <c r="C150" t="s">
        <v>439</v>
      </c>
      <c r="D150" t="s">
        <v>79</v>
      </c>
      <c r="E150" s="2" t="str">
        <f>HYPERLINK("capsilon://?command=openfolder&amp;siteaddress=envoy.emaiq-na2.net&amp;folderid=FXA7F90DE9-FA85-9805-5D40-1393BC74EFBD","FX2201338")</f>
        <v>FX2201338</v>
      </c>
      <c r="F150" t="s">
        <v>80</v>
      </c>
      <c r="G150" t="s">
        <v>80</v>
      </c>
      <c r="H150" t="s">
        <v>81</v>
      </c>
      <c r="I150" t="s">
        <v>454</v>
      </c>
      <c r="J150">
        <v>835</v>
      </c>
      <c r="K150" t="s">
        <v>83</v>
      </c>
      <c r="L150" t="s">
        <v>84</v>
      </c>
      <c r="M150" t="s">
        <v>85</v>
      </c>
      <c r="N150">
        <v>2</v>
      </c>
      <c r="O150" s="1">
        <v>44621.258113425924</v>
      </c>
      <c r="P150" s="1">
        <v>44621.452164351853</v>
      </c>
      <c r="Q150">
        <v>3641</v>
      </c>
      <c r="R150">
        <v>13125</v>
      </c>
      <c r="S150" t="b">
        <v>0</v>
      </c>
      <c r="T150" t="s">
        <v>86</v>
      </c>
      <c r="U150" t="b">
        <v>1</v>
      </c>
      <c r="V150" t="s">
        <v>96</v>
      </c>
      <c r="W150" s="1">
        <v>44621.360902777778</v>
      </c>
      <c r="X150">
        <v>7836</v>
      </c>
      <c r="Y150">
        <v>526</v>
      </c>
      <c r="Z150">
        <v>0</v>
      </c>
      <c r="AA150">
        <v>526</v>
      </c>
      <c r="AB150">
        <v>690</v>
      </c>
      <c r="AC150">
        <v>364</v>
      </c>
      <c r="AD150">
        <v>309</v>
      </c>
      <c r="AE150">
        <v>0</v>
      </c>
      <c r="AF150">
        <v>0</v>
      </c>
      <c r="AG150">
        <v>0</v>
      </c>
      <c r="AH150" t="s">
        <v>88</v>
      </c>
      <c r="AI150" s="1">
        <v>44621.452164351853</v>
      </c>
      <c r="AJ150">
        <v>2865</v>
      </c>
      <c r="AK150">
        <v>3</v>
      </c>
      <c r="AL150">
        <v>0</v>
      </c>
      <c r="AM150">
        <v>3</v>
      </c>
      <c r="AN150">
        <v>222</v>
      </c>
      <c r="AO150">
        <v>3</v>
      </c>
      <c r="AP150">
        <v>306</v>
      </c>
      <c r="AQ150">
        <v>0</v>
      </c>
      <c r="AR150">
        <v>0</v>
      </c>
      <c r="AS150">
        <v>0</v>
      </c>
      <c r="AT150" t="s">
        <v>86</v>
      </c>
      <c r="AU150" t="s">
        <v>86</v>
      </c>
      <c r="AV150" t="s">
        <v>86</v>
      </c>
      <c r="AW150" t="s">
        <v>86</v>
      </c>
      <c r="AX150" t="s">
        <v>86</v>
      </c>
      <c r="AY150" t="s">
        <v>86</v>
      </c>
      <c r="AZ150" t="s">
        <v>86</v>
      </c>
      <c r="BA150" t="s">
        <v>86</v>
      </c>
      <c r="BB150" t="s">
        <v>86</v>
      </c>
      <c r="BC150" t="s">
        <v>86</v>
      </c>
      <c r="BD150" t="s">
        <v>86</v>
      </c>
      <c r="BE150" t="s">
        <v>86</v>
      </c>
    </row>
    <row r="151" spans="1:57" hidden="1" x14ac:dyDescent="0.45">
      <c r="A151" t="s">
        <v>455</v>
      </c>
      <c r="B151" t="s">
        <v>77</v>
      </c>
      <c r="C151" t="s">
        <v>456</v>
      </c>
      <c r="D151" t="s">
        <v>79</v>
      </c>
      <c r="E151" s="2" t="str">
        <f>HYPERLINK("capsilon://?command=openfolder&amp;siteaddress=envoy.emaiq-na2.net&amp;folderid=FX08C50581-6D41-FCC1-3416-AF9DA7ECAD25","FX2202719")</f>
        <v>FX2202719</v>
      </c>
      <c r="F151" t="s">
        <v>80</v>
      </c>
      <c r="G151" t="s">
        <v>80</v>
      </c>
      <c r="H151" t="s">
        <v>81</v>
      </c>
      <c r="I151" t="s">
        <v>457</v>
      </c>
      <c r="J151">
        <v>302</v>
      </c>
      <c r="K151" t="s">
        <v>83</v>
      </c>
      <c r="L151" t="s">
        <v>84</v>
      </c>
      <c r="M151" t="s">
        <v>85</v>
      </c>
      <c r="N151">
        <v>1</v>
      </c>
      <c r="O151" s="1">
        <v>44622.65047453704</v>
      </c>
      <c r="P151" s="1">
        <v>44623.255729166667</v>
      </c>
      <c r="Q151">
        <v>51812</v>
      </c>
      <c r="R151">
        <v>482</v>
      </c>
      <c r="S151" t="b">
        <v>0</v>
      </c>
      <c r="T151" t="s">
        <v>86</v>
      </c>
      <c r="U151" t="b">
        <v>0</v>
      </c>
      <c r="V151" t="s">
        <v>191</v>
      </c>
      <c r="W151" s="1">
        <v>44623.255729166667</v>
      </c>
      <c r="X151">
        <v>294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302</v>
      </c>
      <c r="AE151">
        <v>270</v>
      </c>
      <c r="AF151">
        <v>0</v>
      </c>
      <c r="AG151">
        <v>7</v>
      </c>
      <c r="AH151" t="s">
        <v>86</v>
      </c>
      <c r="AI151" t="s">
        <v>86</v>
      </c>
      <c r="AJ151" t="s">
        <v>86</v>
      </c>
      <c r="AK151" t="s">
        <v>86</v>
      </c>
      <c r="AL151" t="s">
        <v>86</v>
      </c>
      <c r="AM151" t="s">
        <v>86</v>
      </c>
      <c r="AN151" t="s">
        <v>86</v>
      </c>
      <c r="AO151" t="s">
        <v>86</v>
      </c>
      <c r="AP151" t="s">
        <v>86</v>
      </c>
      <c r="AQ151" t="s">
        <v>86</v>
      </c>
      <c r="AR151" t="s">
        <v>86</v>
      </c>
      <c r="AS151" t="s">
        <v>86</v>
      </c>
      <c r="AT151" t="s">
        <v>86</v>
      </c>
      <c r="AU151" t="s">
        <v>86</v>
      </c>
      <c r="AV151" t="s">
        <v>86</v>
      </c>
      <c r="AW151" t="s">
        <v>86</v>
      </c>
      <c r="AX151" t="s">
        <v>86</v>
      </c>
      <c r="AY151" t="s">
        <v>86</v>
      </c>
      <c r="AZ151" t="s">
        <v>86</v>
      </c>
      <c r="BA151" t="s">
        <v>86</v>
      </c>
      <c r="BB151" t="s">
        <v>86</v>
      </c>
      <c r="BC151" t="s">
        <v>86</v>
      </c>
      <c r="BD151" t="s">
        <v>86</v>
      </c>
      <c r="BE151" t="s">
        <v>86</v>
      </c>
    </row>
    <row r="152" spans="1:57" hidden="1" x14ac:dyDescent="0.45">
      <c r="A152" t="s">
        <v>458</v>
      </c>
      <c r="B152" t="s">
        <v>77</v>
      </c>
      <c r="C152" t="s">
        <v>459</v>
      </c>
      <c r="D152" t="s">
        <v>79</v>
      </c>
      <c r="E152" s="2" t="str">
        <f>HYPERLINK("capsilon://?command=openfolder&amp;siteaddress=envoy.emaiq-na2.net&amp;folderid=FXBF76D617-BDF3-BC4A-ED27-B0DAFFEAD688","FX22035")</f>
        <v>FX22035</v>
      </c>
      <c r="F152" t="s">
        <v>80</v>
      </c>
      <c r="G152" t="s">
        <v>80</v>
      </c>
      <c r="H152" t="s">
        <v>81</v>
      </c>
      <c r="I152" t="s">
        <v>460</v>
      </c>
      <c r="J152">
        <v>102</v>
      </c>
      <c r="K152" t="s">
        <v>83</v>
      </c>
      <c r="L152" t="s">
        <v>84</v>
      </c>
      <c r="M152" t="s">
        <v>85</v>
      </c>
      <c r="N152">
        <v>2</v>
      </c>
      <c r="O152" s="1">
        <v>44622.65902777778</v>
      </c>
      <c r="P152" s="1">
        <v>44622.748414351852</v>
      </c>
      <c r="Q152">
        <v>7044</v>
      </c>
      <c r="R152">
        <v>679</v>
      </c>
      <c r="S152" t="b">
        <v>0</v>
      </c>
      <c r="T152" t="s">
        <v>86</v>
      </c>
      <c r="U152" t="b">
        <v>0</v>
      </c>
      <c r="V152" t="s">
        <v>347</v>
      </c>
      <c r="W152" s="1">
        <v>44622.700486111113</v>
      </c>
      <c r="X152">
        <v>446</v>
      </c>
      <c r="Y152">
        <v>46</v>
      </c>
      <c r="Z152">
        <v>0</v>
      </c>
      <c r="AA152">
        <v>46</v>
      </c>
      <c r="AB152">
        <v>0</v>
      </c>
      <c r="AC152">
        <v>17</v>
      </c>
      <c r="AD152">
        <v>56</v>
      </c>
      <c r="AE152">
        <v>0</v>
      </c>
      <c r="AF152">
        <v>0</v>
      </c>
      <c r="AG152">
        <v>0</v>
      </c>
      <c r="AH152" t="s">
        <v>119</v>
      </c>
      <c r="AI152" s="1">
        <v>44622.748414351852</v>
      </c>
      <c r="AJ152">
        <v>233</v>
      </c>
      <c r="AK152">
        <v>3</v>
      </c>
      <c r="AL152">
        <v>0</v>
      </c>
      <c r="AM152">
        <v>3</v>
      </c>
      <c r="AN152">
        <v>0</v>
      </c>
      <c r="AO152">
        <v>3</v>
      </c>
      <c r="AP152">
        <v>53</v>
      </c>
      <c r="AQ152">
        <v>0</v>
      </c>
      <c r="AR152">
        <v>0</v>
      </c>
      <c r="AS152">
        <v>0</v>
      </c>
      <c r="AT152" t="s">
        <v>86</v>
      </c>
      <c r="AU152" t="s">
        <v>86</v>
      </c>
      <c r="AV152" t="s">
        <v>86</v>
      </c>
      <c r="AW152" t="s">
        <v>86</v>
      </c>
      <c r="AX152" t="s">
        <v>86</v>
      </c>
      <c r="AY152" t="s">
        <v>86</v>
      </c>
      <c r="AZ152" t="s">
        <v>86</v>
      </c>
      <c r="BA152" t="s">
        <v>86</v>
      </c>
      <c r="BB152" t="s">
        <v>86</v>
      </c>
      <c r="BC152" t="s">
        <v>86</v>
      </c>
      <c r="BD152" t="s">
        <v>86</v>
      </c>
      <c r="BE152" t="s">
        <v>86</v>
      </c>
    </row>
    <row r="153" spans="1:57" hidden="1" x14ac:dyDescent="0.45">
      <c r="A153" t="s">
        <v>461</v>
      </c>
      <c r="B153" t="s">
        <v>77</v>
      </c>
      <c r="C153" t="s">
        <v>462</v>
      </c>
      <c r="D153" t="s">
        <v>79</v>
      </c>
      <c r="E153" s="2" t="str">
        <f>HYPERLINK("capsilon://?command=openfolder&amp;siteaddress=envoy.emaiq-na2.net&amp;folderid=FX6172D7E7-75F3-EC0F-6380-2FEA51B66450","FX2202559")</f>
        <v>FX2202559</v>
      </c>
      <c r="F153" t="s">
        <v>80</v>
      </c>
      <c r="G153" t="s">
        <v>80</v>
      </c>
      <c r="H153" t="s">
        <v>81</v>
      </c>
      <c r="I153" t="s">
        <v>463</v>
      </c>
      <c r="J153">
        <v>344</v>
      </c>
      <c r="K153" t="s">
        <v>83</v>
      </c>
      <c r="L153" t="s">
        <v>84</v>
      </c>
      <c r="M153" t="s">
        <v>85</v>
      </c>
      <c r="N153">
        <v>2</v>
      </c>
      <c r="O153" s="1">
        <v>44622.659039351849</v>
      </c>
      <c r="P153" s="1">
        <v>44623.218148148146</v>
      </c>
      <c r="Q153">
        <v>41673</v>
      </c>
      <c r="R153">
        <v>6634</v>
      </c>
      <c r="S153" t="b">
        <v>0</v>
      </c>
      <c r="T153" t="s">
        <v>86</v>
      </c>
      <c r="U153" t="b">
        <v>0</v>
      </c>
      <c r="V153" t="s">
        <v>347</v>
      </c>
      <c r="W153" s="1">
        <v>44622.718240740738</v>
      </c>
      <c r="X153">
        <v>1533</v>
      </c>
      <c r="Y153">
        <v>257</v>
      </c>
      <c r="Z153">
        <v>0</v>
      </c>
      <c r="AA153">
        <v>257</v>
      </c>
      <c r="AB153">
        <v>9</v>
      </c>
      <c r="AC153">
        <v>128</v>
      </c>
      <c r="AD153">
        <v>87</v>
      </c>
      <c r="AE153">
        <v>0</v>
      </c>
      <c r="AF153">
        <v>0</v>
      </c>
      <c r="AG153">
        <v>0</v>
      </c>
      <c r="AH153" t="s">
        <v>104</v>
      </c>
      <c r="AI153" s="1">
        <v>44623.218148148146</v>
      </c>
      <c r="AJ153">
        <v>4900</v>
      </c>
      <c r="AK153">
        <v>37</v>
      </c>
      <c r="AL153">
        <v>0</v>
      </c>
      <c r="AM153">
        <v>37</v>
      </c>
      <c r="AN153">
        <v>9</v>
      </c>
      <c r="AO153">
        <v>37</v>
      </c>
      <c r="AP153">
        <v>50</v>
      </c>
      <c r="AQ153">
        <v>0</v>
      </c>
      <c r="AR153">
        <v>0</v>
      </c>
      <c r="AS153">
        <v>0</v>
      </c>
      <c r="AT153" t="s">
        <v>86</v>
      </c>
      <c r="AU153" t="s">
        <v>86</v>
      </c>
      <c r="AV153" t="s">
        <v>86</v>
      </c>
      <c r="AW153" t="s">
        <v>86</v>
      </c>
      <c r="AX153" t="s">
        <v>86</v>
      </c>
      <c r="AY153" t="s">
        <v>86</v>
      </c>
      <c r="AZ153" t="s">
        <v>86</v>
      </c>
      <c r="BA153" t="s">
        <v>86</v>
      </c>
      <c r="BB153" t="s">
        <v>86</v>
      </c>
      <c r="BC153" t="s">
        <v>86</v>
      </c>
      <c r="BD153" t="s">
        <v>86</v>
      </c>
      <c r="BE153" t="s">
        <v>86</v>
      </c>
    </row>
    <row r="154" spans="1:57" hidden="1" x14ac:dyDescent="0.45">
      <c r="A154" t="s">
        <v>464</v>
      </c>
      <c r="B154" t="s">
        <v>77</v>
      </c>
      <c r="C154" t="s">
        <v>465</v>
      </c>
      <c r="D154" t="s">
        <v>79</v>
      </c>
      <c r="E154" s="2" t="str">
        <f>HYPERLINK("capsilon://?command=openfolder&amp;siteaddress=envoy.emaiq-na2.net&amp;folderid=FX16F03D19-61AC-3D6E-8254-ABB3AB3FC56D","FX2202584")</f>
        <v>FX2202584</v>
      </c>
      <c r="F154" t="s">
        <v>80</v>
      </c>
      <c r="G154" t="s">
        <v>80</v>
      </c>
      <c r="H154" t="s">
        <v>81</v>
      </c>
      <c r="I154" t="s">
        <v>466</v>
      </c>
      <c r="J154">
        <v>226</v>
      </c>
      <c r="K154" t="s">
        <v>83</v>
      </c>
      <c r="L154" t="s">
        <v>84</v>
      </c>
      <c r="M154" t="s">
        <v>85</v>
      </c>
      <c r="N154">
        <v>1</v>
      </c>
      <c r="O154" s="1">
        <v>44622.662233796298</v>
      </c>
      <c r="P154" s="1">
        <v>44623.221273148149</v>
      </c>
      <c r="Q154">
        <v>47412</v>
      </c>
      <c r="R154">
        <v>889</v>
      </c>
      <c r="S154" t="b">
        <v>0</v>
      </c>
      <c r="T154" t="s">
        <v>86</v>
      </c>
      <c r="U154" t="b">
        <v>0</v>
      </c>
      <c r="V154" t="s">
        <v>96</v>
      </c>
      <c r="W154" s="1">
        <v>44623.221273148149</v>
      </c>
      <c r="X154">
        <v>835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226</v>
      </c>
      <c r="AE154">
        <v>201</v>
      </c>
      <c r="AF154">
        <v>0</v>
      </c>
      <c r="AG154">
        <v>7</v>
      </c>
      <c r="AH154" t="s">
        <v>86</v>
      </c>
      <c r="AI154" t="s">
        <v>86</v>
      </c>
      <c r="AJ154" t="s">
        <v>86</v>
      </c>
      <c r="AK154" t="s">
        <v>86</v>
      </c>
      <c r="AL154" t="s">
        <v>86</v>
      </c>
      <c r="AM154" t="s">
        <v>86</v>
      </c>
      <c r="AN154" t="s">
        <v>86</v>
      </c>
      <c r="AO154" t="s">
        <v>86</v>
      </c>
      <c r="AP154" t="s">
        <v>86</v>
      </c>
      <c r="AQ154" t="s">
        <v>86</v>
      </c>
      <c r="AR154" t="s">
        <v>86</v>
      </c>
      <c r="AS154" t="s">
        <v>86</v>
      </c>
      <c r="AT154" t="s">
        <v>86</v>
      </c>
      <c r="AU154" t="s">
        <v>86</v>
      </c>
      <c r="AV154" t="s">
        <v>86</v>
      </c>
      <c r="AW154" t="s">
        <v>86</v>
      </c>
      <c r="AX154" t="s">
        <v>86</v>
      </c>
      <c r="AY154" t="s">
        <v>86</v>
      </c>
      <c r="AZ154" t="s">
        <v>86</v>
      </c>
      <c r="BA154" t="s">
        <v>86</v>
      </c>
      <c r="BB154" t="s">
        <v>86</v>
      </c>
      <c r="BC154" t="s">
        <v>86</v>
      </c>
      <c r="BD154" t="s">
        <v>86</v>
      </c>
      <c r="BE154" t="s">
        <v>86</v>
      </c>
    </row>
    <row r="155" spans="1:57" hidden="1" x14ac:dyDescent="0.45">
      <c r="A155" t="s">
        <v>467</v>
      </c>
      <c r="B155" t="s">
        <v>77</v>
      </c>
      <c r="C155" t="s">
        <v>468</v>
      </c>
      <c r="D155" t="s">
        <v>79</v>
      </c>
      <c r="E155" s="2" t="str">
        <f>HYPERLINK("capsilon://?command=openfolder&amp;siteaddress=envoy.emaiq-na2.net&amp;folderid=FX07D07382-DF38-AD69-36BB-1DFA2299FD78","FX2202620")</f>
        <v>FX2202620</v>
      </c>
      <c r="F155" t="s">
        <v>80</v>
      </c>
      <c r="G155" t="s">
        <v>80</v>
      </c>
      <c r="H155" t="s">
        <v>81</v>
      </c>
      <c r="I155" t="s">
        <v>469</v>
      </c>
      <c r="J155">
        <v>157</v>
      </c>
      <c r="K155" t="s">
        <v>83</v>
      </c>
      <c r="L155" t="s">
        <v>84</v>
      </c>
      <c r="M155" t="s">
        <v>85</v>
      </c>
      <c r="N155">
        <v>2</v>
      </c>
      <c r="O155" s="1">
        <v>44622.673888888887</v>
      </c>
      <c r="P155" s="1">
        <v>44623.45175925926</v>
      </c>
      <c r="Q155">
        <v>65606</v>
      </c>
      <c r="R155">
        <v>1602</v>
      </c>
      <c r="S155" t="b">
        <v>0</v>
      </c>
      <c r="T155" t="s">
        <v>86</v>
      </c>
      <c r="U155" t="b">
        <v>0</v>
      </c>
      <c r="V155" t="s">
        <v>347</v>
      </c>
      <c r="W155" s="1">
        <v>44622.726655092592</v>
      </c>
      <c r="X155">
        <v>673</v>
      </c>
      <c r="Y155">
        <v>108</v>
      </c>
      <c r="Z155">
        <v>0</v>
      </c>
      <c r="AA155">
        <v>108</v>
      </c>
      <c r="AB155">
        <v>0</v>
      </c>
      <c r="AC155">
        <v>53</v>
      </c>
      <c r="AD155">
        <v>49</v>
      </c>
      <c r="AE155">
        <v>0</v>
      </c>
      <c r="AF155">
        <v>0</v>
      </c>
      <c r="AG155">
        <v>0</v>
      </c>
      <c r="AH155" t="s">
        <v>199</v>
      </c>
      <c r="AI155" s="1">
        <v>44623.45175925926</v>
      </c>
      <c r="AJ155">
        <v>929</v>
      </c>
      <c r="AK155">
        <v>6</v>
      </c>
      <c r="AL155">
        <v>0</v>
      </c>
      <c r="AM155">
        <v>6</v>
      </c>
      <c r="AN155">
        <v>0</v>
      </c>
      <c r="AO155">
        <v>6</v>
      </c>
      <c r="AP155">
        <v>43</v>
      </c>
      <c r="AQ155">
        <v>0</v>
      </c>
      <c r="AR155">
        <v>0</v>
      </c>
      <c r="AS155">
        <v>0</v>
      </c>
      <c r="AT155" t="s">
        <v>86</v>
      </c>
      <c r="AU155" t="s">
        <v>86</v>
      </c>
      <c r="AV155" t="s">
        <v>86</v>
      </c>
      <c r="AW155" t="s">
        <v>86</v>
      </c>
      <c r="AX155" t="s">
        <v>86</v>
      </c>
      <c r="AY155" t="s">
        <v>86</v>
      </c>
      <c r="AZ155" t="s">
        <v>86</v>
      </c>
      <c r="BA155" t="s">
        <v>86</v>
      </c>
      <c r="BB155" t="s">
        <v>86</v>
      </c>
      <c r="BC155" t="s">
        <v>86</v>
      </c>
      <c r="BD155" t="s">
        <v>86</v>
      </c>
      <c r="BE155" t="s">
        <v>86</v>
      </c>
    </row>
    <row r="156" spans="1:57" hidden="1" x14ac:dyDescent="0.45">
      <c r="A156" t="s">
        <v>470</v>
      </c>
      <c r="B156" t="s">
        <v>77</v>
      </c>
      <c r="C156" t="s">
        <v>99</v>
      </c>
      <c r="D156" t="s">
        <v>79</v>
      </c>
      <c r="E156" s="2" t="str">
        <f>HYPERLINK("capsilon://?command=openfolder&amp;siteaddress=envoy.emaiq-na2.net&amp;folderid=FXBFC80110-DBE0-36B8-75D3-F8787A872862","FX220291")</f>
        <v>FX220291</v>
      </c>
      <c r="F156" t="s">
        <v>80</v>
      </c>
      <c r="G156" t="s">
        <v>80</v>
      </c>
      <c r="H156" t="s">
        <v>81</v>
      </c>
      <c r="I156" t="s">
        <v>471</v>
      </c>
      <c r="J156">
        <v>66</v>
      </c>
      <c r="K156" t="s">
        <v>83</v>
      </c>
      <c r="L156" t="s">
        <v>84</v>
      </c>
      <c r="M156" t="s">
        <v>85</v>
      </c>
      <c r="N156">
        <v>2</v>
      </c>
      <c r="O156" s="1">
        <v>44622.67591435185</v>
      </c>
      <c r="P156" s="1">
        <v>44623.458368055559</v>
      </c>
      <c r="Q156">
        <v>67010</v>
      </c>
      <c r="R156">
        <v>594</v>
      </c>
      <c r="S156" t="b">
        <v>0</v>
      </c>
      <c r="T156" t="s">
        <v>86</v>
      </c>
      <c r="U156" t="b">
        <v>0</v>
      </c>
      <c r="V156" t="s">
        <v>347</v>
      </c>
      <c r="W156" s="1">
        <v>44622.726944444446</v>
      </c>
      <c r="X156">
        <v>24</v>
      </c>
      <c r="Y156">
        <v>0</v>
      </c>
      <c r="Z156">
        <v>0</v>
      </c>
      <c r="AA156">
        <v>0</v>
      </c>
      <c r="AB156">
        <v>52</v>
      </c>
      <c r="AC156">
        <v>0</v>
      </c>
      <c r="AD156">
        <v>66</v>
      </c>
      <c r="AE156">
        <v>0</v>
      </c>
      <c r="AF156">
        <v>0</v>
      </c>
      <c r="AG156">
        <v>0</v>
      </c>
      <c r="AH156" t="s">
        <v>199</v>
      </c>
      <c r="AI156" s="1">
        <v>44623.458368055559</v>
      </c>
      <c r="AJ156">
        <v>570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66</v>
      </c>
      <c r="AQ156">
        <v>52</v>
      </c>
      <c r="AR156">
        <v>0</v>
      </c>
      <c r="AS156">
        <v>1</v>
      </c>
      <c r="AT156" t="s">
        <v>86</v>
      </c>
      <c r="AU156" t="s">
        <v>86</v>
      </c>
      <c r="AV156" t="s">
        <v>86</v>
      </c>
      <c r="AW156" t="s">
        <v>86</v>
      </c>
      <c r="AX156" t="s">
        <v>86</v>
      </c>
      <c r="AY156" t="s">
        <v>86</v>
      </c>
      <c r="AZ156" t="s">
        <v>86</v>
      </c>
      <c r="BA156" t="s">
        <v>86</v>
      </c>
      <c r="BB156" t="s">
        <v>86</v>
      </c>
      <c r="BC156" t="s">
        <v>86</v>
      </c>
      <c r="BD156" t="s">
        <v>86</v>
      </c>
      <c r="BE156" t="s">
        <v>86</v>
      </c>
    </row>
    <row r="157" spans="1:57" hidden="1" x14ac:dyDescent="0.45">
      <c r="A157" t="s">
        <v>472</v>
      </c>
      <c r="B157" t="s">
        <v>77</v>
      </c>
      <c r="C157" t="s">
        <v>473</v>
      </c>
      <c r="D157" t="s">
        <v>79</v>
      </c>
      <c r="E157" s="2" t="str">
        <f>HYPERLINK("capsilon://?command=openfolder&amp;siteaddress=envoy.emaiq-na2.net&amp;folderid=FX609783FE-DD52-9ADC-9C69-60A3DA3202ED","FX220324")</f>
        <v>FX220324</v>
      </c>
      <c r="F157" t="s">
        <v>80</v>
      </c>
      <c r="G157" t="s">
        <v>80</v>
      </c>
      <c r="H157" t="s">
        <v>81</v>
      </c>
      <c r="I157" t="s">
        <v>474</v>
      </c>
      <c r="J157">
        <v>295</v>
      </c>
      <c r="K157" t="s">
        <v>83</v>
      </c>
      <c r="L157" t="s">
        <v>84</v>
      </c>
      <c r="M157" t="s">
        <v>85</v>
      </c>
      <c r="N157">
        <v>2</v>
      </c>
      <c r="O157" s="1">
        <v>44622.683703703704</v>
      </c>
      <c r="P157" s="1">
        <v>44623.487372685187</v>
      </c>
      <c r="Q157">
        <v>67166</v>
      </c>
      <c r="R157">
        <v>2271</v>
      </c>
      <c r="S157" t="b">
        <v>0</v>
      </c>
      <c r="T157" t="s">
        <v>86</v>
      </c>
      <c r="U157" t="b">
        <v>0</v>
      </c>
      <c r="V157" t="s">
        <v>347</v>
      </c>
      <c r="W157" s="1">
        <v>44622.77553240741</v>
      </c>
      <c r="X157">
        <v>1289</v>
      </c>
      <c r="Y157">
        <v>229</v>
      </c>
      <c r="Z157">
        <v>0</v>
      </c>
      <c r="AA157">
        <v>229</v>
      </c>
      <c r="AB157">
        <v>21</v>
      </c>
      <c r="AC157">
        <v>112</v>
      </c>
      <c r="AD157">
        <v>66</v>
      </c>
      <c r="AE157">
        <v>0</v>
      </c>
      <c r="AF157">
        <v>0</v>
      </c>
      <c r="AG157">
        <v>0</v>
      </c>
      <c r="AH157" t="s">
        <v>199</v>
      </c>
      <c r="AI157" s="1">
        <v>44623.487372685187</v>
      </c>
      <c r="AJ157">
        <v>948</v>
      </c>
      <c r="AK157">
        <v>3</v>
      </c>
      <c r="AL157">
        <v>0</v>
      </c>
      <c r="AM157">
        <v>3</v>
      </c>
      <c r="AN157">
        <v>21</v>
      </c>
      <c r="AO157">
        <v>3</v>
      </c>
      <c r="AP157">
        <v>63</v>
      </c>
      <c r="AQ157">
        <v>0</v>
      </c>
      <c r="AR157">
        <v>0</v>
      </c>
      <c r="AS157">
        <v>0</v>
      </c>
      <c r="AT157" t="s">
        <v>86</v>
      </c>
      <c r="AU157" t="s">
        <v>86</v>
      </c>
      <c r="AV157" t="s">
        <v>86</v>
      </c>
      <c r="AW157" t="s">
        <v>86</v>
      </c>
      <c r="AX157" t="s">
        <v>86</v>
      </c>
      <c r="AY157" t="s">
        <v>86</v>
      </c>
      <c r="AZ157" t="s">
        <v>86</v>
      </c>
      <c r="BA157" t="s">
        <v>86</v>
      </c>
      <c r="BB157" t="s">
        <v>86</v>
      </c>
      <c r="BC157" t="s">
        <v>86</v>
      </c>
      <c r="BD157" t="s">
        <v>86</v>
      </c>
      <c r="BE157" t="s">
        <v>86</v>
      </c>
    </row>
    <row r="158" spans="1:57" hidden="1" x14ac:dyDescent="0.45">
      <c r="A158" t="s">
        <v>475</v>
      </c>
      <c r="B158" t="s">
        <v>77</v>
      </c>
      <c r="C158" t="s">
        <v>476</v>
      </c>
      <c r="D158" t="s">
        <v>79</v>
      </c>
      <c r="E158" s="2" t="str">
        <f>HYPERLINK("capsilon://?command=openfolder&amp;siteaddress=envoy.emaiq-na2.net&amp;folderid=FXD52C8F1A-7E35-283C-1ED3-86EACCB0ADA2","FX2202242")</f>
        <v>FX2202242</v>
      </c>
      <c r="F158" t="s">
        <v>80</v>
      </c>
      <c r="G158" t="s">
        <v>80</v>
      </c>
      <c r="H158" t="s">
        <v>81</v>
      </c>
      <c r="I158" t="s">
        <v>477</v>
      </c>
      <c r="J158">
        <v>66</v>
      </c>
      <c r="K158" t="s">
        <v>83</v>
      </c>
      <c r="L158" t="s">
        <v>84</v>
      </c>
      <c r="M158" t="s">
        <v>85</v>
      </c>
      <c r="N158">
        <v>1</v>
      </c>
      <c r="O158" s="1">
        <v>44622.686909722222</v>
      </c>
      <c r="P158" s="1">
        <v>44623.25949074074</v>
      </c>
      <c r="Q158">
        <v>49168</v>
      </c>
      <c r="R158">
        <v>303</v>
      </c>
      <c r="S158" t="b">
        <v>0</v>
      </c>
      <c r="T158" t="s">
        <v>86</v>
      </c>
      <c r="U158" t="b">
        <v>0</v>
      </c>
      <c r="V158" t="s">
        <v>92</v>
      </c>
      <c r="W158" s="1">
        <v>44623.25949074074</v>
      </c>
      <c r="X158">
        <v>208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66</v>
      </c>
      <c r="AE158">
        <v>52</v>
      </c>
      <c r="AF158">
        <v>0</v>
      </c>
      <c r="AG158">
        <v>1</v>
      </c>
      <c r="AH158" t="s">
        <v>86</v>
      </c>
      <c r="AI158" t="s">
        <v>86</v>
      </c>
      <c r="AJ158" t="s">
        <v>86</v>
      </c>
      <c r="AK158" t="s">
        <v>86</v>
      </c>
      <c r="AL158" t="s">
        <v>86</v>
      </c>
      <c r="AM158" t="s">
        <v>86</v>
      </c>
      <c r="AN158" t="s">
        <v>86</v>
      </c>
      <c r="AO158" t="s">
        <v>86</v>
      </c>
      <c r="AP158" t="s">
        <v>86</v>
      </c>
      <c r="AQ158" t="s">
        <v>86</v>
      </c>
      <c r="AR158" t="s">
        <v>86</v>
      </c>
      <c r="AS158" t="s">
        <v>86</v>
      </c>
      <c r="AT158" t="s">
        <v>86</v>
      </c>
      <c r="AU158" t="s">
        <v>86</v>
      </c>
      <c r="AV158" t="s">
        <v>86</v>
      </c>
      <c r="AW158" t="s">
        <v>86</v>
      </c>
      <c r="AX158" t="s">
        <v>86</v>
      </c>
      <c r="AY158" t="s">
        <v>86</v>
      </c>
      <c r="AZ158" t="s">
        <v>86</v>
      </c>
      <c r="BA158" t="s">
        <v>86</v>
      </c>
      <c r="BB158" t="s">
        <v>86</v>
      </c>
      <c r="BC158" t="s">
        <v>86</v>
      </c>
      <c r="BD158" t="s">
        <v>86</v>
      </c>
      <c r="BE158" t="s">
        <v>86</v>
      </c>
    </row>
    <row r="159" spans="1:57" hidden="1" x14ac:dyDescent="0.45">
      <c r="A159" t="s">
        <v>478</v>
      </c>
      <c r="B159" t="s">
        <v>77</v>
      </c>
      <c r="C159" t="s">
        <v>479</v>
      </c>
      <c r="D159" t="s">
        <v>79</v>
      </c>
      <c r="E159" s="2" t="str">
        <f>HYPERLINK("capsilon://?command=openfolder&amp;siteaddress=envoy.emaiq-na2.net&amp;folderid=FX5C9756E1-B560-1E94-B346-A5C124E4BC1C","FX2202798")</f>
        <v>FX2202798</v>
      </c>
      <c r="F159" t="s">
        <v>80</v>
      </c>
      <c r="G159" t="s">
        <v>80</v>
      </c>
      <c r="H159" t="s">
        <v>81</v>
      </c>
      <c r="I159" t="s">
        <v>480</v>
      </c>
      <c r="J159">
        <v>266</v>
      </c>
      <c r="K159" t="s">
        <v>83</v>
      </c>
      <c r="L159" t="s">
        <v>84</v>
      </c>
      <c r="M159" t="s">
        <v>85</v>
      </c>
      <c r="N159">
        <v>2</v>
      </c>
      <c r="O159" s="1">
        <v>44622.703796296293</v>
      </c>
      <c r="P159" s="1">
        <v>44623.518518518518</v>
      </c>
      <c r="Q159">
        <v>68648</v>
      </c>
      <c r="R159">
        <v>1744</v>
      </c>
      <c r="S159" t="b">
        <v>0</v>
      </c>
      <c r="T159" t="s">
        <v>86</v>
      </c>
      <c r="U159" t="b">
        <v>0</v>
      </c>
      <c r="V159" t="s">
        <v>347</v>
      </c>
      <c r="W159" s="1">
        <v>44622.78329861111</v>
      </c>
      <c r="X159">
        <v>623</v>
      </c>
      <c r="Y159">
        <v>193</v>
      </c>
      <c r="Z159">
        <v>0</v>
      </c>
      <c r="AA159">
        <v>193</v>
      </c>
      <c r="AB159">
        <v>0</v>
      </c>
      <c r="AC159">
        <v>60</v>
      </c>
      <c r="AD159">
        <v>73</v>
      </c>
      <c r="AE159">
        <v>0</v>
      </c>
      <c r="AF159">
        <v>0</v>
      </c>
      <c r="AG159">
        <v>0</v>
      </c>
      <c r="AH159" t="s">
        <v>199</v>
      </c>
      <c r="AI159" s="1">
        <v>44623.518518518518</v>
      </c>
      <c r="AJ159">
        <v>1091</v>
      </c>
      <c r="AK159">
        <v>12</v>
      </c>
      <c r="AL159">
        <v>0</v>
      </c>
      <c r="AM159">
        <v>12</v>
      </c>
      <c r="AN159">
        <v>0</v>
      </c>
      <c r="AO159">
        <v>12</v>
      </c>
      <c r="AP159">
        <v>61</v>
      </c>
      <c r="AQ159">
        <v>0</v>
      </c>
      <c r="AR159">
        <v>0</v>
      </c>
      <c r="AS159">
        <v>0</v>
      </c>
      <c r="AT159" t="s">
        <v>86</v>
      </c>
      <c r="AU159" t="s">
        <v>86</v>
      </c>
      <c r="AV159" t="s">
        <v>86</v>
      </c>
      <c r="AW159" t="s">
        <v>86</v>
      </c>
      <c r="AX159" t="s">
        <v>86</v>
      </c>
      <c r="AY159" t="s">
        <v>86</v>
      </c>
      <c r="AZ159" t="s">
        <v>86</v>
      </c>
      <c r="BA159" t="s">
        <v>86</v>
      </c>
      <c r="BB159" t="s">
        <v>86</v>
      </c>
      <c r="BC159" t="s">
        <v>86</v>
      </c>
      <c r="BD159" t="s">
        <v>86</v>
      </c>
      <c r="BE159" t="s">
        <v>86</v>
      </c>
    </row>
    <row r="160" spans="1:57" hidden="1" x14ac:dyDescent="0.45">
      <c r="A160" t="s">
        <v>481</v>
      </c>
      <c r="B160" t="s">
        <v>77</v>
      </c>
      <c r="C160" t="s">
        <v>430</v>
      </c>
      <c r="D160" t="s">
        <v>79</v>
      </c>
      <c r="E160" s="2" t="str">
        <f>HYPERLINK("capsilon://?command=openfolder&amp;siteaddress=envoy.emaiq-na2.net&amp;folderid=FXBDC0440B-DFFB-8F75-2158-20D45635CE6C","FX2201471")</f>
        <v>FX2201471</v>
      </c>
      <c r="F160" t="s">
        <v>80</v>
      </c>
      <c r="G160" t="s">
        <v>80</v>
      </c>
      <c r="H160" t="s">
        <v>81</v>
      </c>
      <c r="I160" t="s">
        <v>482</v>
      </c>
      <c r="J160">
        <v>244</v>
      </c>
      <c r="K160" t="s">
        <v>83</v>
      </c>
      <c r="L160" t="s">
        <v>84</v>
      </c>
      <c r="M160" t="s">
        <v>85</v>
      </c>
      <c r="N160">
        <v>2</v>
      </c>
      <c r="O160" s="1">
        <v>44621.264849537038</v>
      </c>
      <c r="P160" s="1">
        <v>44621.297569444447</v>
      </c>
      <c r="Q160">
        <v>673</v>
      </c>
      <c r="R160">
        <v>2154</v>
      </c>
      <c r="S160" t="b">
        <v>0</v>
      </c>
      <c r="T160" t="s">
        <v>86</v>
      </c>
      <c r="U160" t="b">
        <v>1</v>
      </c>
      <c r="V160" t="s">
        <v>191</v>
      </c>
      <c r="W160" s="1">
        <v>44621.279548611114</v>
      </c>
      <c r="X160">
        <v>1240</v>
      </c>
      <c r="Y160">
        <v>207</v>
      </c>
      <c r="Z160">
        <v>0</v>
      </c>
      <c r="AA160">
        <v>207</v>
      </c>
      <c r="AB160">
        <v>27</v>
      </c>
      <c r="AC160">
        <v>108</v>
      </c>
      <c r="AD160">
        <v>37</v>
      </c>
      <c r="AE160">
        <v>0</v>
      </c>
      <c r="AF160">
        <v>0</v>
      </c>
      <c r="AG160">
        <v>0</v>
      </c>
      <c r="AH160" t="s">
        <v>199</v>
      </c>
      <c r="AI160" s="1">
        <v>44621.297569444447</v>
      </c>
      <c r="AJ160">
        <v>914</v>
      </c>
      <c r="AK160">
        <v>0</v>
      </c>
      <c r="AL160">
        <v>0</v>
      </c>
      <c r="AM160">
        <v>0</v>
      </c>
      <c r="AN160">
        <v>27</v>
      </c>
      <c r="AO160">
        <v>0</v>
      </c>
      <c r="AP160">
        <v>37</v>
      </c>
      <c r="AQ160">
        <v>0</v>
      </c>
      <c r="AR160">
        <v>0</v>
      </c>
      <c r="AS160">
        <v>0</v>
      </c>
      <c r="AT160" t="s">
        <v>86</v>
      </c>
      <c r="AU160" t="s">
        <v>86</v>
      </c>
      <c r="AV160" t="s">
        <v>86</v>
      </c>
      <c r="AW160" t="s">
        <v>86</v>
      </c>
      <c r="AX160" t="s">
        <v>86</v>
      </c>
      <c r="AY160" t="s">
        <v>86</v>
      </c>
      <c r="AZ160" t="s">
        <v>86</v>
      </c>
      <c r="BA160" t="s">
        <v>86</v>
      </c>
      <c r="BB160" t="s">
        <v>86</v>
      </c>
      <c r="BC160" t="s">
        <v>86</v>
      </c>
      <c r="BD160" t="s">
        <v>86</v>
      </c>
      <c r="BE160" t="s">
        <v>86</v>
      </c>
    </row>
    <row r="161" spans="1:57" hidden="1" x14ac:dyDescent="0.45">
      <c r="A161" t="s">
        <v>483</v>
      </c>
      <c r="B161" t="s">
        <v>77</v>
      </c>
      <c r="C161" t="s">
        <v>102</v>
      </c>
      <c r="D161" t="s">
        <v>79</v>
      </c>
      <c r="E161" s="2" t="str">
        <f>HYPERLINK("capsilon://?command=openfolder&amp;siteaddress=envoy.emaiq-na2.net&amp;folderid=FXCAD141DA-BBE3-95B0-7541-1B2A65512443","FX2202673")</f>
        <v>FX2202673</v>
      </c>
      <c r="F161" t="s">
        <v>80</v>
      </c>
      <c r="G161" t="s">
        <v>80</v>
      </c>
      <c r="H161" t="s">
        <v>81</v>
      </c>
      <c r="I161" t="s">
        <v>484</v>
      </c>
      <c r="J161">
        <v>226</v>
      </c>
      <c r="K161" t="s">
        <v>83</v>
      </c>
      <c r="L161" t="s">
        <v>84</v>
      </c>
      <c r="M161" t="s">
        <v>85</v>
      </c>
      <c r="N161">
        <v>1</v>
      </c>
      <c r="O161" s="1">
        <v>44622.713587962964</v>
      </c>
      <c r="P161" s="1">
        <v>44623.299849537034</v>
      </c>
      <c r="Q161">
        <v>49701</v>
      </c>
      <c r="R161">
        <v>952</v>
      </c>
      <c r="S161" t="b">
        <v>0</v>
      </c>
      <c r="T161" t="s">
        <v>86</v>
      </c>
      <c r="U161" t="b">
        <v>0</v>
      </c>
      <c r="V161" t="s">
        <v>92</v>
      </c>
      <c r="W161" s="1">
        <v>44623.299849537034</v>
      </c>
      <c r="X161">
        <v>653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226</v>
      </c>
      <c r="AE161">
        <v>193</v>
      </c>
      <c r="AF161">
        <v>0</v>
      </c>
      <c r="AG161">
        <v>16</v>
      </c>
      <c r="AH161" t="s">
        <v>86</v>
      </c>
      <c r="AI161" t="s">
        <v>86</v>
      </c>
      <c r="AJ161" t="s">
        <v>86</v>
      </c>
      <c r="AK161" t="s">
        <v>86</v>
      </c>
      <c r="AL161" t="s">
        <v>86</v>
      </c>
      <c r="AM161" t="s">
        <v>86</v>
      </c>
      <c r="AN161" t="s">
        <v>86</v>
      </c>
      <c r="AO161" t="s">
        <v>86</v>
      </c>
      <c r="AP161" t="s">
        <v>86</v>
      </c>
      <c r="AQ161" t="s">
        <v>86</v>
      </c>
      <c r="AR161" t="s">
        <v>86</v>
      </c>
      <c r="AS161" t="s">
        <v>86</v>
      </c>
      <c r="AT161" t="s">
        <v>86</v>
      </c>
      <c r="AU161" t="s">
        <v>86</v>
      </c>
      <c r="AV161" t="s">
        <v>86</v>
      </c>
      <c r="AW161" t="s">
        <v>86</v>
      </c>
      <c r="AX161" t="s">
        <v>86</v>
      </c>
      <c r="AY161" t="s">
        <v>86</v>
      </c>
      <c r="AZ161" t="s">
        <v>86</v>
      </c>
      <c r="BA161" t="s">
        <v>86</v>
      </c>
      <c r="BB161" t="s">
        <v>86</v>
      </c>
      <c r="BC161" t="s">
        <v>86</v>
      </c>
      <c r="BD161" t="s">
        <v>86</v>
      </c>
      <c r="BE161" t="s">
        <v>86</v>
      </c>
    </row>
    <row r="162" spans="1:57" hidden="1" x14ac:dyDescent="0.45">
      <c r="A162" t="s">
        <v>485</v>
      </c>
      <c r="B162" t="s">
        <v>77</v>
      </c>
      <c r="C162" t="s">
        <v>444</v>
      </c>
      <c r="D162" t="s">
        <v>79</v>
      </c>
      <c r="E162" s="2" t="str">
        <f>HYPERLINK("capsilon://?command=openfolder&amp;siteaddress=envoy.emaiq-na2.net&amp;folderid=FX53C0467C-273C-32BC-1256-426DE57E3589","FX2202588")</f>
        <v>FX2202588</v>
      </c>
      <c r="F162" t="s">
        <v>80</v>
      </c>
      <c r="G162" t="s">
        <v>80</v>
      </c>
      <c r="H162" t="s">
        <v>81</v>
      </c>
      <c r="I162" t="s">
        <v>486</v>
      </c>
      <c r="J162">
        <v>38</v>
      </c>
      <c r="K162" t="s">
        <v>83</v>
      </c>
      <c r="L162" t="s">
        <v>84</v>
      </c>
      <c r="M162" t="s">
        <v>85</v>
      </c>
      <c r="N162">
        <v>2</v>
      </c>
      <c r="O162" s="1">
        <v>44621.26767361111</v>
      </c>
      <c r="P162" s="1">
        <v>44621.296990740739</v>
      </c>
      <c r="Q162">
        <v>2132</v>
      </c>
      <c r="R162">
        <v>401</v>
      </c>
      <c r="S162" t="b">
        <v>0</v>
      </c>
      <c r="T162" t="s">
        <v>86</v>
      </c>
      <c r="U162" t="b">
        <v>1</v>
      </c>
      <c r="V162" t="s">
        <v>191</v>
      </c>
      <c r="W162" s="1">
        <v>44621.281898148147</v>
      </c>
      <c r="X162">
        <v>202</v>
      </c>
      <c r="Y162">
        <v>37</v>
      </c>
      <c r="Z162">
        <v>0</v>
      </c>
      <c r="AA162">
        <v>37</v>
      </c>
      <c r="AB162">
        <v>0</v>
      </c>
      <c r="AC162">
        <v>26</v>
      </c>
      <c r="AD162">
        <v>1</v>
      </c>
      <c r="AE162">
        <v>0</v>
      </c>
      <c r="AF162">
        <v>0</v>
      </c>
      <c r="AG162">
        <v>0</v>
      </c>
      <c r="AH162" t="s">
        <v>88</v>
      </c>
      <c r="AI162" s="1">
        <v>44621.296990740739</v>
      </c>
      <c r="AJ162">
        <v>167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0</v>
      </c>
      <c r="AS162">
        <v>0</v>
      </c>
      <c r="AT162" t="s">
        <v>86</v>
      </c>
      <c r="AU162" t="s">
        <v>86</v>
      </c>
      <c r="AV162" t="s">
        <v>86</v>
      </c>
      <c r="AW162" t="s">
        <v>86</v>
      </c>
      <c r="AX162" t="s">
        <v>86</v>
      </c>
      <c r="AY162" t="s">
        <v>86</v>
      </c>
      <c r="AZ162" t="s">
        <v>86</v>
      </c>
      <c r="BA162" t="s">
        <v>86</v>
      </c>
      <c r="BB162" t="s">
        <v>86</v>
      </c>
      <c r="BC162" t="s">
        <v>86</v>
      </c>
      <c r="BD162" t="s">
        <v>86</v>
      </c>
      <c r="BE162" t="s">
        <v>86</v>
      </c>
    </row>
    <row r="163" spans="1:57" hidden="1" x14ac:dyDescent="0.45">
      <c r="A163" t="s">
        <v>487</v>
      </c>
      <c r="B163" t="s">
        <v>77</v>
      </c>
      <c r="C163" t="s">
        <v>488</v>
      </c>
      <c r="D163" t="s">
        <v>79</v>
      </c>
      <c r="E163" s="2" t="str">
        <f>HYPERLINK("capsilon://?command=openfolder&amp;siteaddress=envoy.emaiq-na2.net&amp;folderid=FX2D43ADB6-5093-8574-E1DC-09107D6A2944","FX2201546")</f>
        <v>FX2201546</v>
      </c>
      <c r="F163" t="s">
        <v>80</v>
      </c>
      <c r="G163" t="s">
        <v>80</v>
      </c>
      <c r="H163" t="s">
        <v>81</v>
      </c>
      <c r="I163" t="s">
        <v>489</v>
      </c>
      <c r="J163">
        <v>320</v>
      </c>
      <c r="K163" t="s">
        <v>83</v>
      </c>
      <c r="L163" t="s">
        <v>84</v>
      </c>
      <c r="M163" t="s">
        <v>85</v>
      </c>
      <c r="N163">
        <v>1</v>
      </c>
      <c r="O163" s="1">
        <v>44622.743726851855</v>
      </c>
      <c r="P163" s="1">
        <v>44623.320520833331</v>
      </c>
      <c r="Q163">
        <v>48891</v>
      </c>
      <c r="R163">
        <v>944</v>
      </c>
      <c r="S163" t="b">
        <v>0</v>
      </c>
      <c r="T163" t="s">
        <v>86</v>
      </c>
      <c r="U163" t="b">
        <v>0</v>
      </c>
      <c r="V163" t="s">
        <v>191</v>
      </c>
      <c r="W163" s="1">
        <v>44623.320520833331</v>
      </c>
      <c r="X163">
        <v>482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320</v>
      </c>
      <c r="AE163">
        <v>262</v>
      </c>
      <c r="AF163">
        <v>0</v>
      </c>
      <c r="AG163">
        <v>16</v>
      </c>
      <c r="AH163" t="s">
        <v>86</v>
      </c>
      <c r="AI163" t="s">
        <v>86</v>
      </c>
      <c r="AJ163" t="s">
        <v>86</v>
      </c>
      <c r="AK163" t="s">
        <v>86</v>
      </c>
      <c r="AL163" t="s">
        <v>86</v>
      </c>
      <c r="AM163" t="s">
        <v>86</v>
      </c>
      <c r="AN163" t="s">
        <v>86</v>
      </c>
      <c r="AO163" t="s">
        <v>86</v>
      </c>
      <c r="AP163" t="s">
        <v>86</v>
      </c>
      <c r="AQ163" t="s">
        <v>86</v>
      </c>
      <c r="AR163" t="s">
        <v>86</v>
      </c>
      <c r="AS163" t="s">
        <v>86</v>
      </c>
      <c r="AT163" t="s">
        <v>86</v>
      </c>
      <c r="AU163" t="s">
        <v>86</v>
      </c>
      <c r="AV163" t="s">
        <v>86</v>
      </c>
      <c r="AW163" t="s">
        <v>86</v>
      </c>
      <c r="AX163" t="s">
        <v>86</v>
      </c>
      <c r="AY163" t="s">
        <v>86</v>
      </c>
      <c r="AZ163" t="s">
        <v>86</v>
      </c>
      <c r="BA163" t="s">
        <v>86</v>
      </c>
      <c r="BB163" t="s">
        <v>86</v>
      </c>
      <c r="BC163" t="s">
        <v>86</v>
      </c>
      <c r="BD163" t="s">
        <v>86</v>
      </c>
      <c r="BE163" t="s">
        <v>86</v>
      </c>
    </row>
    <row r="164" spans="1:57" hidden="1" x14ac:dyDescent="0.45">
      <c r="A164" t="s">
        <v>490</v>
      </c>
      <c r="B164" t="s">
        <v>77</v>
      </c>
      <c r="C164" t="s">
        <v>491</v>
      </c>
      <c r="D164" t="s">
        <v>79</v>
      </c>
      <c r="E164" s="2" t="str">
        <f>HYPERLINK("capsilon://?command=openfolder&amp;siteaddress=envoy.emaiq-na2.net&amp;folderid=FX794E55C4-D9C0-2BD6-EF8D-C131797D3D13","FX2202812")</f>
        <v>FX2202812</v>
      </c>
      <c r="F164" t="s">
        <v>80</v>
      </c>
      <c r="G164" t="s">
        <v>80</v>
      </c>
      <c r="H164" t="s">
        <v>81</v>
      </c>
      <c r="I164" t="s">
        <v>492</v>
      </c>
      <c r="J164">
        <v>72</v>
      </c>
      <c r="K164" t="s">
        <v>83</v>
      </c>
      <c r="L164" t="s">
        <v>84</v>
      </c>
      <c r="M164" t="s">
        <v>85</v>
      </c>
      <c r="N164">
        <v>1</v>
      </c>
      <c r="O164" s="1">
        <v>44622.757256944446</v>
      </c>
      <c r="P164" s="1">
        <v>44623.252615740741</v>
      </c>
      <c r="Q164">
        <v>42173</v>
      </c>
      <c r="R164">
        <v>626</v>
      </c>
      <c r="S164" t="b">
        <v>0</v>
      </c>
      <c r="T164" t="s">
        <v>86</v>
      </c>
      <c r="U164" t="b">
        <v>0</v>
      </c>
      <c r="V164" t="s">
        <v>96</v>
      </c>
      <c r="W164" s="1">
        <v>44623.252615740741</v>
      </c>
      <c r="X164">
        <v>571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72</v>
      </c>
      <c r="AE164">
        <v>60</v>
      </c>
      <c r="AF164">
        <v>0</v>
      </c>
      <c r="AG164">
        <v>3</v>
      </c>
      <c r="AH164" t="s">
        <v>86</v>
      </c>
      <c r="AI164" t="s">
        <v>86</v>
      </c>
      <c r="AJ164" t="s">
        <v>86</v>
      </c>
      <c r="AK164" t="s">
        <v>86</v>
      </c>
      <c r="AL164" t="s">
        <v>86</v>
      </c>
      <c r="AM164" t="s">
        <v>86</v>
      </c>
      <c r="AN164" t="s">
        <v>86</v>
      </c>
      <c r="AO164" t="s">
        <v>86</v>
      </c>
      <c r="AP164" t="s">
        <v>86</v>
      </c>
      <c r="AQ164" t="s">
        <v>86</v>
      </c>
      <c r="AR164" t="s">
        <v>86</v>
      </c>
      <c r="AS164" t="s">
        <v>86</v>
      </c>
      <c r="AT164" t="s">
        <v>86</v>
      </c>
      <c r="AU164" t="s">
        <v>86</v>
      </c>
      <c r="AV164" t="s">
        <v>86</v>
      </c>
      <c r="AW164" t="s">
        <v>86</v>
      </c>
      <c r="AX164" t="s">
        <v>86</v>
      </c>
      <c r="AY164" t="s">
        <v>86</v>
      </c>
      <c r="AZ164" t="s">
        <v>86</v>
      </c>
      <c r="BA164" t="s">
        <v>86</v>
      </c>
      <c r="BB164" t="s">
        <v>86</v>
      </c>
      <c r="BC164" t="s">
        <v>86</v>
      </c>
      <c r="BD164" t="s">
        <v>86</v>
      </c>
      <c r="BE164" t="s">
        <v>86</v>
      </c>
    </row>
    <row r="165" spans="1:57" hidden="1" x14ac:dyDescent="0.45">
      <c r="A165" t="s">
        <v>493</v>
      </c>
      <c r="B165" t="s">
        <v>77</v>
      </c>
      <c r="C165" t="s">
        <v>451</v>
      </c>
      <c r="D165" t="s">
        <v>79</v>
      </c>
      <c r="E165" s="2" t="str">
        <f>HYPERLINK("capsilon://?command=openfolder&amp;siteaddress=envoy.emaiq-na2.net&amp;folderid=FXA0D06468-24E4-C0E7-1989-0C4929A70214","FX2202225")</f>
        <v>FX2202225</v>
      </c>
      <c r="F165" t="s">
        <v>80</v>
      </c>
      <c r="G165" t="s">
        <v>80</v>
      </c>
      <c r="H165" t="s">
        <v>81</v>
      </c>
      <c r="I165" t="s">
        <v>494</v>
      </c>
      <c r="J165">
        <v>66</v>
      </c>
      <c r="K165" t="s">
        <v>83</v>
      </c>
      <c r="L165" t="s">
        <v>84</v>
      </c>
      <c r="M165" t="s">
        <v>85</v>
      </c>
      <c r="N165">
        <v>2</v>
      </c>
      <c r="O165" s="1">
        <v>44622.867164351854</v>
      </c>
      <c r="P165" s="1">
        <v>44623.521157407406</v>
      </c>
      <c r="Q165">
        <v>54975</v>
      </c>
      <c r="R165">
        <v>1530</v>
      </c>
      <c r="S165" t="b">
        <v>0</v>
      </c>
      <c r="T165" t="s">
        <v>86</v>
      </c>
      <c r="U165" t="b">
        <v>0</v>
      </c>
      <c r="V165" t="s">
        <v>96</v>
      </c>
      <c r="W165" s="1">
        <v>44623.301168981481</v>
      </c>
      <c r="X165">
        <v>1297</v>
      </c>
      <c r="Y165">
        <v>52</v>
      </c>
      <c r="Z165">
        <v>0</v>
      </c>
      <c r="AA165">
        <v>52</v>
      </c>
      <c r="AB165">
        <v>0</v>
      </c>
      <c r="AC165">
        <v>42</v>
      </c>
      <c r="AD165">
        <v>14</v>
      </c>
      <c r="AE165">
        <v>0</v>
      </c>
      <c r="AF165">
        <v>0</v>
      </c>
      <c r="AG165">
        <v>0</v>
      </c>
      <c r="AH165" t="s">
        <v>199</v>
      </c>
      <c r="AI165" s="1">
        <v>44623.521157407406</v>
      </c>
      <c r="AJ165">
        <v>227</v>
      </c>
      <c r="AK165">
        <v>3</v>
      </c>
      <c r="AL165">
        <v>0</v>
      </c>
      <c r="AM165">
        <v>3</v>
      </c>
      <c r="AN165">
        <v>0</v>
      </c>
      <c r="AO165">
        <v>3</v>
      </c>
      <c r="AP165">
        <v>11</v>
      </c>
      <c r="AQ165">
        <v>0</v>
      </c>
      <c r="AR165">
        <v>0</v>
      </c>
      <c r="AS165">
        <v>0</v>
      </c>
      <c r="AT165" t="s">
        <v>86</v>
      </c>
      <c r="AU165" t="s">
        <v>86</v>
      </c>
      <c r="AV165" t="s">
        <v>86</v>
      </c>
      <c r="AW165" t="s">
        <v>86</v>
      </c>
      <c r="AX165" t="s">
        <v>86</v>
      </c>
      <c r="AY165" t="s">
        <v>86</v>
      </c>
      <c r="AZ165" t="s">
        <v>86</v>
      </c>
      <c r="BA165" t="s">
        <v>86</v>
      </c>
      <c r="BB165" t="s">
        <v>86</v>
      </c>
      <c r="BC165" t="s">
        <v>86</v>
      </c>
      <c r="BD165" t="s">
        <v>86</v>
      </c>
      <c r="BE165" t="s">
        <v>86</v>
      </c>
    </row>
    <row r="166" spans="1:57" hidden="1" x14ac:dyDescent="0.45">
      <c r="A166" t="s">
        <v>495</v>
      </c>
      <c r="B166" t="s">
        <v>77</v>
      </c>
      <c r="C166" t="s">
        <v>496</v>
      </c>
      <c r="D166" t="s">
        <v>79</v>
      </c>
      <c r="E166" s="2" t="str">
        <f>HYPERLINK("capsilon://?command=openfolder&amp;siteaddress=envoy.emaiq-na2.net&amp;folderid=FXBDED492E-5BAF-5396-2450-8AE53AAA7EC1","FX2202434")</f>
        <v>FX2202434</v>
      </c>
      <c r="F166" t="s">
        <v>80</v>
      </c>
      <c r="G166" t="s">
        <v>80</v>
      </c>
      <c r="H166" t="s">
        <v>81</v>
      </c>
      <c r="I166" t="s">
        <v>497</v>
      </c>
      <c r="J166">
        <v>144</v>
      </c>
      <c r="K166" t="s">
        <v>83</v>
      </c>
      <c r="L166" t="s">
        <v>84</v>
      </c>
      <c r="M166" t="s">
        <v>85</v>
      </c>
      <c r="N166">
        <v>1</v>
      </c>
      <c r="O166" s="1">
        <v>44622.905081018522</v>
      </c>
      <c r="P166" s="1">
        <v>44623.338750000003</v>
      </c>
      <c r="Q166">
        <v>36848</v>
      </c>
      <c r="R166">
        <v>621</v>
      </c>
      <c r="S166" t="b">
        <v>0</v>
      </c>
      <c r="T166" t="s">
        <v>86</v>
      </c>
      <c r="U166" t="b">
        <v>0</v>
      </c>
      <c r="V166" t="s">
        <v>191</v>
      </c>
      <c r="W166" s="1">
        <v>44623.338750000003</v>
      </c>
      <c r="X166">
        <v>545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144</v>
      </c>
      <c r="AE166">
        <v>126</v>
      </c>
      <c r="AF166">
        <v>0</v>
      </c>
      <c r="AG166">
        <v>8</v>
      </c>
      <c r="AH166" t="s">
        <v>86</v>
      </c>
      <c r="AI166" t="s">
        <v>86</v>
      </c>
      <c r="AJ166" t="s">
        <v>86</v>
      </c>
      <c r="AK166" t="s">
        <v>86</v>
      </c>
      <c r="AL166" t="s">
        <v>86</v>
      </c>
      <c r="AM166" t="s">
        <v>86</v>
      </c>
      <c r="AN166" t="s">
        <v>86</v>
      </c>
      <c r="AO166" t="s">
        <v>86</v>
      </c>
      <c r="AP166" t="s">
        <v>86</v>
      </c>
      <c r="AQ166" t="s">
        <v>86</v>
      </c>
      <c r="AR166" t="s">
        <v>86</v>
      </c>
      <c r="AS166" t="s">
        <v>86</v>
      </c>
      <c r="AT166" t="s">
        <v>86</v>
      </c>
      <c r="AU166" t="s">
        <v>86</v>
      </c>
      <c r="AV166" t="s">
        <v>86</v>
      </c>
      <c r="AW166" t="s">
        <v>86</v>
      </c>
      <c r="AX166" t="s">
        <v>86</v>
      </c>
      <c r="AY166" t="s">
        <v>86</v>
      </c>
      <c r="AZ166" t="s">
        <v>86</v>
      </c>
      <c r="BA166" t="s">
        <v>86</v>
      </c>
      <c r="BB166" t="s">
        <v>86</v>
      </c>
      <c r="BC166" t="s">
        <v>86</v>
      </c>
      <c r="BD166" t="s">
        <v>86</v>
      </c>
      <c r="BE166" t="s">
        <v>86</v>
      </c>
    </row>
    <row r="167" spans="1:57" hidden="1" x14ac:dyDescent="0.45">
      <c r="A167" t="s">
        <v>498</v>
      </c>
      <c r="B167" t="s">
        <v>77</v>
      </c>
      <c r="C167" t="s">
        <v>499</v>
      </c>
      <c r="D167" t="s">
        <v>79</v>
      </c>
      <c r="E167" s="2" t="str">
        <f>HYPERLINK("capsilon://?command=openfolder&amp;siteaddress=envoy.emaiq-na2.net&amp;folderid=FX62514538-2439-65AA-38DB-17044C971BFF","FX2202601")</f>
        <v>FX2202601</v>
      </c>
      <c r="F167" t="s">
        <v>80</v>
      </c>
      <c r="G167" t="s">
        <v>80</v>
      </c>
      <c r="H167" t="s">
        <v>81</v>
      </c>
      <c r="I167" t="s">
        <v>500</v>
      </c>
      <c r="J167">
        <v>457</v>
      </c>
      <c r="K167" t="s">
        <v>83</v>
      </c>
      <c r="L167" t="s">
        <v>84</v>
      </c>
      <c r="M167" t="s">
        <v>85</v>
      </c>
      <c r="N167">
        <v>2</v>
      </c>
      <c r="O167" s="1">
        <v>44621.289201388892</v>
      </c>
      <c r="P167" s="1">
        <v>44621.326782407406</v>
      </c>
      <c r="Q167">
        <v>388</v>
      </c>
      <c r="R167">
        <v>2859</v>
      </c>
      <c r="S167" t="b">
        <v>0</v>
      </c>
      <c r="T167" t="s">
        <v>86</v>
      </c>
      <c r="U167" t="b">
        <v>1</v>
      </c>
      <c r="V167" t="s">
        <v>92</v>
      </c>
      <c r="W167" s="1">
        <v>44621.307696759257</v>
      </c>
      <c r="X167">
        <v>1593</v>
      </c>
      <c r="Y167">
        <v>267</v>
      </c>
      <c r="Z167">
        <v>0</v>
      </c>
      <c r="AA167">
        <v>267</v>
      </c>
      <c r="AB167">
        <v>296</v>
      </c>
      <c r="AC167">
        <v>152</v>
      </c>
      <c r="AD167">
        <v>190</v>
      </c>
      <c r="AE167">
        <v>0</v>
      </c>
      <c r="AF167">
        <v>0</v>
      </c>
      <c r="AG167">
        <v>0</v>
      </c>
      <c r="AH167" t="s">
        <v>88</v>
      </c>
      <c r="AI167" s="1">
        <v>44621.326782407406</v>
      </c>
      <c r="AJ167">
        <v>324</v>
      </c>
      <c r="AK167">
        <v>1</v>
      </c>
      <c r="AL167">
        <v>0</v>
      </c>
      <c r="AM167">
        <v>1</v>
      </c>
      <c r="AN167">
        <v>148</v>
      </c>
      <c r="AO167">
        <v>1</v>
      </c>
      <c r="AP167">
        <v>189</v>
      </c>
      <c r="AQ167">
        <v>0</v>
      </c>
      <c r="AR167">
        <v>0</v>
      </c>
      <c r="AS167">
        <v>0</v>
      </c>
      <c r="AT167" t="s">
        <v>86</v>
      </c>
      <c r="AU167" t="s">
        <v>86</v>
      </c>
      <c r="AV167" t="s">
        <v>86</v>
      </c>
      <c r="AW167" t="s">
        <v>86</v>
      </c>
      <c r="AX167" t="s">
        <v>86</v>
      </c>
      <c r="AY167" t="s">
        <v>86</v>
      </c>
      <c r="AZ167" t="s">
        <v>86</v>
      </c>
      <c r="BA167" t="s">
        <v>86</v>
      </c>
      <c r="BB167" t="s">
        <v>86</v>
      </c>
      <c r="BC167" t="s">
        <v>86</v>
      </c>
      <c r="BD167" t="s">
        <v>86</v>
      </c>
      <c r="BE167" t="s">
        <v>86</v>
      </c>
    </row>
    <row r="168" spans="1:57" hidden="1" x14ac:dyDescent="0.45">
      <c r="A168" t="s">
        <v>501</v>
      </c>
      <c r="B168" t="s">
        <v>77</v>
      </c>
      <c r="C168" t="s">
        <v>400</v>
      </c>
      <c r="D168" t="s">
        <v>79</v>
      </c>
      <c r="E168" s="2" t="str">
        <f>HYPERLINK("capsilon://?command=openfolder&amp;siteaddress=envoy.emaiq-na2.net&amp;folderid=FX34D7701D-7628-5D58-D3FE-CA66AA957A4C","FX2202805")</f>
        <v>FX2202805</v>
      </c>
      <c r="F168" t="s">
        <v>80</v>
      </c>
      <c r="G168" t="s">
        <v>80</v>
      </c>
      <c r="H168" t="s">
        <v>81</v>
      </c>
      <c r="I168" t="s">
        <v>401</v>
      </c>
      <c r="J168">
        <v>187</v>
      </c>
      <c r="K168" t="s">
        <v>83</v>
      </c>
      <c r="L168" t="s">
        <v>84</v>
      </c>
      <c r="M168" t="s">
        <v>85</v>
      </c>
      <c r="N168">
        <v>2</v>
      </c>
      <c r="O168" s="1">
        <v>44623.175347222219</v>
      </c>
      <c r="P168" s="1">
        <v>44623.241122685184</v>
      </c>
      <c r="Q168">
        <v>2377</v>
      </c>
      <c r="R168">
        <v>3306</v>
      </c>
      <c r="S168" t="b">
        <v>0</v>
      </c>
      <c r="T168" t="s">
        <v>86</v>
      </c>
      <c r="U168" t="b">
        <v>1</v>
      </c>
      <c r="V168" t="s">
        <v>191</v>
      </c>
      <c r="W168" s="1">
        <v>44623.190844907411</v>
      </c>
      <c r="X168">
        <v>1322</v>
      </c>
      <c r="Y168">
        <v>165</v>
      </c>
      <c r="Z168">
        <v>0</v>
      </c>
      <c r="AA168">
        <v>165</v>
      </c>
      <c r="AB168">
        <v>0</v>
      </c>
      <c r="AC168">
        <v>102</v>
      </c>
      <c r="AD168">
        <v>22</v>
      </c>
      <c r="AE168">
        <v>0</v>
      </c>
      <c r="AF168">
        <v>0</v>
      </c>
      <c r="AG168">
        <v>0</v>
      </c>
      <c r="AH168" t="s">
        <v>104</v>
      </c>
      <c r="AI168" s="1">
        <v>44623.241122685184</v>
      </c>
      <c r="AJ168">
        <v>1984</v>
      </c>
      <c r="AK168">
        <v>1</v>
      </c>
      <c r="AL168">
        <v>0</v>
      </c>
      <c r="AM168">
        <v>1</v>
      </c>
      <c r="AN168">
        <v>0</v>
      </c>
      <c r="AO168">
        <v>1</v>
      </c>
      <c r="AP168">
        <v>21</v>
      </c>
      <c r="AQ168">
        <v>0</v>
      </c>
      <c r="AR168">
        <v>0</v>
      </c>
      <c r="AS168">
        <v>0</v>
      </c>
      <c r="AT168" t="s">
        <v>86</v>
      </c>
      <c r="AU168" t="s">
        <v>86</v>
      </c>
      <c r="AV168" t="s">
        <v>86</v>
      </c>
      <c r="AW168" t="s">
        <v>86</v>
      </c>
      <c r="AX168" t="s">
        <v>86</v>
      </c>
      <c r="AY168" t="s">
        <v>86</v>
      </c>
      <c r="AZ168" t="s">
        <v>86</v>
      </c>
      <c r="BA168" t="s">
        <v>86</v>
      </c>
      <c r="BB168" t="s">
        <v>86</v>
      </c>
      <c r="BC168" t="s">
        <v>86</v>
      </c>
      <c r="BD168" t="s">
        <v>86</v>
      </c>
      <c r="BE168" t="s">
        <v>86</v>
      </c>
    </row>
    <row r="169" spans="1:57" hidden="1" x14ac:dyDescent="0.45">
      <c r="A169" t="s">
        <v>502</v>
      </c>
      <c r="B169" t="s">
        <v>77</v>
      </c>
      <c r="C169" t="s">
        <v>403</v>
      </c>
      <c r="D169" t="s">
        <v>79</v>
      </c>
      <c r="E169" s="2" t="str">
        <f>HYPERLINK("capsilon://?command=openfolder&amp;siteaddress=envoy.emaiq-na2.net&amp;folderid=FXE3585624-2248-EDA4-441A-E446724EEE0F","FX2202769")</f>
        <v>FX2202769</v>
      </c>
      <c r="F169" t="s">
        <v>80</v>
      </c>
      <c r="G169" t="s">
        <v>80</v>
      </c>
      <c r="H169" t="s">
        <v>81</v>
      </c>
      <c r="I169" t="s">
        <v>404</v>
      </c>
      <c r="J169">
        <v>348</v>
      </c>
      <c r="K169" t="s">
        <v>83</v>
      </c>
      <c r="L169" t="s">
        <v>84</v>
      </c>
      <c r="M169" t="s">
        <v>85</v>
      </c>
      <c r="N169">
        <v>2</v>
      </c>
      <c r="O169" s="1">
        <v>44623.191018518519</v>
      </c>
      <c r="P169" s="1">
        <v>44623.285844907405</v>
      </c>
      <c r="Q169">
        <v>4777</v>
      </c>
      <c r="R169">
        <v>3416</v>
      </c>
      <c r="S169" t="b">
        <v>0</v>
      </c>
      <c r="T169" t="s">
        <v>86</v>
      </c>
      <c r="U169" t="b">
        <v>1</v>
      </c>
      <c r="V169" t="s">
        <v>96</v>
      </c>
      <c r="W169" s="1">
        <v>44623.210405092592</v>
      </c>
      <c r="X169">
        <v>1668</v>
      </c>
      <c r="Y169">
        <v>205</v>
      </c>
      <c r="Z169">
        <v>0</v>
      </c>
      <c r="AA169">
        <v>205</v>
      </c>
      <c r="AB169">
        <v>0</v>
      </c>
      <c r="AC169">
        <v>90</v>
      </c>
      <c r="AD169">
        <v>143</v>
      </c>
      <c r="AE169">
        <v>0</v>
      </c>
      <c r="AF169">
        <v>0</v>
      </c>
      <c r="AG169">
        <v>0</v>
      </c>
      <c r="AH169" t="s">
        <v>104</v>
      </c>
      <c r="AI169" s="1">
        <v>44623.285844907405</v>
      </c>
      <c r="AJ169">
        <v>1557</v>
      </c>
      <c r="AK169">
        <v>6</v>
      </c>
      <c r="AL169">
        <v>0</v>
      </c>
      <c r="AM169">
        <v>6</v>
      </c>
      <c r="AN169">
        <v>0</v>
      </c>
      <c r="AO169">
        <v>6</v>
      </c>
      <c r="AP169">
        <v>137</v>
      </c>
      <c r="AQ169">
        <v>0</v>
      </c>
      <c r="AR169">
        <v>0</v>
      </c>
      <c r="AS169">
        <v>0</v>
      </c>
      <c r="AT169" t="s">
        <v>86</v>
      </c>
      <c r="AU169" t="s">
        <v>86</v>
      </c>
      <c r="AV169" t="s">
        <v>86</v>
      </c>
      <c r="AW169" t="s">
        <v>86</v>
      </c>
      <c r="AX169" t="s">
        <v>86</v>
      </c>
      <c r="AY169" t="s">
        <v>86</v>
      </c>
      <c r="AZ169" t="s">
        <v>86</v>
      </c>
      <c r="BA169" t="s">
        <v>86</v>
      </c>
      <c r="BB169" t="s">
        <v>86</v>
      </c>
      <c r="BC169" t="s">
        <v>86</v>
      </c>
      <c r="BD169" t="s">
        <v>86</v>
      </c>
      <c r="BE169" t="s">
        <v>86</v>
      </c>
    </row>
    <row r="170" spans="1:57" hidden="1" x14ac:dyDescent="0.45">
      <c r="A170" t="s">
        <v>503</v>
      </c>
      <c r="B170" t="s">
        <v>77</v>
      </c>
      <c r="C170" t="s">
        <v>422</v>
      </c>
      <c r="D170" t="s">
        <v>79</v>
      </c>
      <c r="E170" s="2" t="str">
        <f>HYPERLINK("capsilon://?command=openfolder&amp;siteaddress=envoy.emaiq-na2.net&amp;folderid=FXD0006A65-5542-CFBB-3415-3FF57546D1EA","FX2201597")</f>
        <v>FX2201597</v>
      </c>
      <c r="F170" t="s">
        <v>80</v>
      </c>
      <c r="G170" t="s">
        <v>80</v>
      </c>
      <c r="H170" t="s">
        <v>81</v>
      </c>
      <c r="I170" t="s">
        <v>423</v>
      </c>
      <c r="J170">
        <v>28</v>
      </c>
      <c r="K170" t="s">
        <v>83</v>
      </c>
      <c r="L170" t="s">
        <v>84</v>
      </c>
      <c r="M170" t="s">
        <v>85</v>
      </c>
      <c r="N170">
        <v>2</v>
      </c>
      <c r="O170" s="1">
        <v>44623.198541666665</v>
      </c>
      <c r="P170" s="1">
        <v>44623.287708333337</v>
      </c>
      <c r="Q170">
        <v>7418</v>
      </c>
      <c r="R170">
        <v>286</v>
      </c>
      <c r="S170" t="b">
        <v>0</v>
      </c>
      <c r="T170" t="s">
        <v>86</v>
      </c>
      <c r="U170" t="b">
        <v>1</v>
      </c>
      <c r="V170" t="s">
        <v>191</v>
      </c>
      <c r="W170" s="1">
        <v>44623.200208333335</v>
      </c>
      <c r="X170">
        <v>125</v>
      </c>
      <c r="Y170">
        <v>21</v>
      </c>
      <c r="Z170">
        <v>0</v>
      </c>
      <c r="AA170">
        <v>21</v>
      </c>
      <c r="AB170">
        <v>0</v>
      </c>
      <c r="AC170">
        <v>2</v>
      </c>
      <c r="AD170">
        <v>7</v>
      </c>
      <c r="AE170">
        <v>0</v>
      </c>
      <c r="AF170">
        <v>0</v>
      </c>
      <c r="AG170">
        <v>0</v>
      </c>
      <c r="AH170" t="s">
        <v>104</v>
      </c>
      <c r="AI170" s="1">
        <v>44623.287708333337</v>
      </c>
      <c r="AJ170">
        <v>161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7</v>
      </c>
      <c r="AQ170">
        <v>0</v>
      </c>
      <c r="AR170">
        <v>0</v>
      </c>
      <c r="AS170">
        <v>0</v>
      </c>
      <c r="AT170" t="s">
        <v>86</v>
      </c>
      <c r="AU170" t="s">
        <v>86</v>
      </c>
      <c r="AV170" t="s">
        <v>86</v>
      </c>
      <c r="AW170" t="s">
        <v>86</v>
      </c>
      <c r="AX170" t="s">
        <v>86</v>
      </c>
      <c r="AY170" t="s">
        <v>86</v>
      </c>
      <c r="AZ170" t="s">
        <v>86</v>
      </c>
      <c r="BA170" t="s">
        <v>86</v>
      </c>
      <c r="BB170" t="s">
        <v>86</v>
      </c>
      <c r="BC170" t="s">
        <v>86</v>
      </c>
      <c r="BD170" t="s">
        <v>86</v>
      </c>
      <c r="BE170" t="s">
        <v>86</v>
      </c>
    </row>
    <row r="171" spans="1:57" hidden="1" x14ac:dyDescent="0.45">
      <c r="A171" t="s">
        <v>504</v>
      </c>
      <c r="B171" t="s">
        <v>77</v>
      </c>
      <c r="C171" t="s">
        <v>90</v>
      </c>
      <c r="D171" t="s">
        <v>79</v>
      </c>
      <c r="E171" s="2" t="str">
        <f>HYPERLINK("capsilon://?command=openfolder&amp;siteaddress=envoy.emaiq-na2.net&amp;folderid=FX3573C74B-5EB0-0981-6DEB-827E5E460617","FX2202728")</f>
        <v>FX2202728</v>
      </c>
      <c r="F171" t="s">
        <v>80</v>
      </c>
      <c r="G171" t="s">
        <v>80</v>
      </c>
      <c r="H171" t="s">
        <v>81</v>
      </c>
      <c r="I171" t="s">
        <v>447</v>
      </c>
      <c r="J171">
        <v>38</v>
      </c>
      <c r="K171" t="s">
        <v>83</v>
      </c>
      <c r="L171" t="s">
        <v>84</v>
      </c>
      <c r="M171" t="s">
        <v>85</v>
      </c>
      <c r="N171">
        <v>2</v>
      </c>
      <c r="O171" s="1">
        <v>44623.204340277778</v>
      </c>
      <c r="P171" s="1">
        <v>44623.293773148151</v>
      </c>
      <c r="Q171">
        <v>6942</v>
      </c>
      <c r="R171">
        <v>785</v>
      </c>
      <c r="S171" t="b">
        <v>0</v>
      </c>
      <c r="T171" t="s">
        <v>86</v>
      </c>
      <c r="U171" t="b">
        <v>1</v>
      </c>
      <c r="V171" t="s">
        <v>191</v>
      </c>
      <c r="W171" s="1">
        <v>44623.207407407404</v>
      </c>
      <c r="X171">
        <v>262</v>
      </c>
      <c r="Y171">
        <v>37</v>
      </c>
      <c r="Z171">
        <v>0</v>
      </c>
      <c r="AA171">
        <v>37</v>
      </c>
      <c r="AB171">
        <v>0</v>
      </c>
      <c r="AC171">
        <v>26</v>
      </c>
      <c r="AD171">
        <v>1</v>
      </c>
      <c r="AE171">
        <v>0</v>
      </c>
      <c r="AF171">
        <v>0</v>
      </c>
      <c r="AG171">
        <v>0</v>
      </c>
      <c r="AH171" t="s">
        <v>104</v>
      </c>
      <c r="AI171" s="1">
        <v>44623.293773148151</v>
      </c>
      <c r="AJ171">
        <v>523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0</v>
      </c>
      <c r="AR171">
        <v>0</v>
      </c>
      <c r="AS171">
        <v>0</v>
      </c>
      <c r="AT171" t="s">
        <v>86</v>
      </c>
      <c r="AU171" t="s">
        <v>86</v>
      </c>
      <c r="AV171" t="s">
        <v>86</v>
      </c>
      <c r="AW171" t="s">
        <v>86</v>
      </c>
      <c r="AX171" t="s">
        <v>86</v>
      </c>
      <c r="AY171" t="s">
        <v>86</v>
      </c>
      <c r="AZ171" t="s">
        <v>86</v>
      </c>
      <c r="BA171" t="s">
        <v>86</v>
      </c>
      <c r="BB171" t="s">
        <v>86</v>
      </c>
      <c r="BC171" t="s">
        <v>86</v>
      </c>
      <c r="BD171" t="s">
        <v>86</v>
      </c>
      <c r="BE171" t="s">
        <v>86</v>
      </c>
    </row>
    <row r="172" spans="1:57" hidden="1" x14ac:dyDescent="0.45">
      <c r="A172" t="s">
        <v>505</v>
      </c>
      <c r="B172" t="s">
        <v>77</v>
      </c>
      <c r="C172" t="s">
        <v>419</v>
      </c>
      <c r="D172" t="s">
        <v>79</v>
      </c>
      <c r="E172" s="2" t="str">
        <f>HYPERLINK("capsilon://?command=openfolder&amp;siteaddress=envoy.emaiq-na2.net&amp;folderid=FX199180E5-9AAA-2B94-0F19-1AA8240EE988","FX2202413")</f>
        <v>FX2202413</v>
      </c>
      <c r="F172" t="s">
        <v>80</v>
      </c>
      <c r="G172" t="s">
        <v>80</v>
      </c>
      <c r="H172" t="s">
        <v>81</v>
      </c>
      <c r="I172" t="s">
        <v>420</v>
      </c>
      <c r="J172">
        <v>489</v>
      </c>
      <c r="K172" t="s">
        <v>83</v>
      </c>
      <c r="L172" t="s">
        <v>84</v>
      </c>
      <c r="M172" t="s">
        <v>85</v>
      </c>
      <c r="N172">
        <v>2</v>
      </c>
      <c r="O172" s="1">
        <v>44623.205011574071</v>
      </c>
      <c r="P172" s="1">
        <v>44623.318692129629</v>
      </c>
      <c r="Q172">
        <v>5302</v>
      </c>
      <c r="R172">
        <v>4520</v>
      </c>
      <c r="S172" t="b">
        <v>0</v>
      </c>
      <c r="T172" t="s">
        <v>86</v>
      </c>
      <c r="U172" t="b">
        <v>1</v>
      </c>
      <c r="V172" t="s">
        <v>191</v>
      </c>
      <c r="W172" s="1">
        <v>44623.234826388885</v>
      </c>
      <c r="X172">
        <v>2368</v>
      </c>
      <c r="Y172">
        <v>264</v>
      </c>
      <c r="Z172">
        <v>0</v>
      </c>
      <c r="AA172">
        <v>264</v>
      </c>
      <c r="AB172">
        <v>161</v>
      </c>
      <c r="AC172">
        <v>142</v>
      </c>
      <c r="AD172">
        <v>225</v>
      </c>
      <c r="AE172">
        <v>0</v>
      </c>
      <c r="AF172">
        <v>0</v>
      </c>
      <c r="AG172">
        <v>0</v>
      </c>
      <c r="AH172" t="s">
        <v>104</v>
      </c>
      <c r="AI172" s="1">
        <v>44623.318692129629</v>
      </c>
      <c r="AJ172">
        <v>2152</v>
      </c>
      <c r="AK172">
        <v>5</v>
      </c>
      <c r="AL172">
        <v>0</v>
      </c>
      <c r="AM172">
        <v>5</v>
      </c>
      <c r="AN172">
        <v>161</v>
      </c>
      <c r="AO172">
        <v>5</v>
      </c>
      <c r="AP172">
        <v>220</v>
      </c>
      <c r="AQ172">
        <v>0</v>
      </c>
      <c r="AR172">
        <v>0</v>
      </c>
      <c r="AS172">
        <v>0</v>
      </c>
      <c r="AT172" t="s">
        <v>86</v>
      </c>
      <c r="AU172" t="s">
        <v>86</v>
      </c>
      <c r="AV172" t="s">
        <v>86</v>
      </c>
      <c r="AW172" t="s">
        <v>86</v>
      </c>
      <c r="AX172" t="s">
        <v>86</v>
      </c>
      <c r="AY172" t="s">
        <v>86</v>
      </c>
      <c r="AZ172" t="s">
        <v>86</v>
      </c>
      <c r="BA172" t="s">
        <v>86</v>
      </c>
      <c r="BB172" t="s">
        <v>86</v>
      </c>
      <c r="BC172" t="s">
        <v>86</v>
      </c>
      <c r="BD172" t="s">
        <v>86</v>
      </c>
      <c r="BE172" t="s">
        <v>86</v>
      </c>
    </row>
    <row r="173" spans="1:57" hidden="1" x14ac:dyDescent="0.45">
      <c r="A173" t="s">
        <v>506</v>
      </c>
      <c r="B173" t="s">
        <v>77</v>
      </c>
      <c r="C173" t="s">
        <v>139</v>
      </c>
      <c r="D173" t="s">
        <v>79</v>
      </c>
      <c r="E173" s="2" t="str">
        <f>HYPERLINK("capsilon://?command=openfolder&amp;siteaddress=envoy.emaiq-na2.net&amp;folderid=FXD718069D-B8F4-407D-61BE-FEFDB942E1D7","FX2202679")</f>
        <v>FX2202679</v>
      </c>
      <c r="F173" t="s">
        <v>80</v>
      </c>
      <c r="G173" t="s">
        <v>80</v>
      </c>
      <c r="H173" t="s">
        <v>81</v>
      </c>
      <c r="I173" t="s">
        <v>449</v>
      </c>
      <c r="J173">
        <v>354</v>
      </c>
      <c r="K173" t="s">
        <v>83</v>
      </c>
      <c r="L173" t="s">
        <v>84</v>
      </c>
      <c r="M173" t="s">
        <v>85</v>
      </c>
      <c r="N173">
        <v>2</v>
      </c>
      <c r="O173" s="1">
        <v>44623.210601851853</v>
      </c>
      <c r="P173" s="1">
        <v>44623.33697916667</v>
      </c>
      <c r="Q173">
        <v>7664</v>
      </c>
      <c r="R173">
        <v>3255</v>
      </c>
      <c r="S173" t="b">
        <v>0</v>
      </c>
      <c r="T173" t="s">
        <v>86</v>
      </c>
      <c r="U173" t="b">
        <v>1</v>
      </c>
      <c r="V173" t="s">
        <v>92</v>
      </c>
      <c r="W173" s="1">
        <v>44623.24554398148</v>
      </c>
      <c r="X173">
        <v>2096</v>
      </c>
      <c r="Y173">
        <v>205</v>
      </c>
      <c r="Z173">
        <v>0</v>
      </c>
      <c r="AA173">
        <v>205</v>
      </c>
      <c r="AB173">
        <v>333</v>
      </c>
      <c r="AC173">
        <v>95</v>
      </c>
      <c r="AD173">
        <v>149</v>
      </c>
      <c r="AE173">
        <v>0</v>
      </c>
      <c r="AF173">
        <v>0</v>
      </c>
      <c r="AG173">
        <v>0</v>
      </c>
      <c r="AH173" t="s">
        <v>104</v>
      </c>
      <c r="AI173" s="1">
        <v>44623.33697916667</v>
      </c>
      <c r="AJ173">
        <v>618</v>
      </c>
      <c r="AK173">
        <v>1</v>
      </c>
      <c r="AL173">
        <v>0</v>
      </c>
      <c r="AM173">
        <v>1</v>
      </c>
      <c r="AN173">
        <v>111</v>
      </c>
      <c r="AO173">
        <v>1</v>
      </c>
      <c r="AP173">
        <v>148</v>
      </c>
      <c r="AQ173">
        <v>0</v>
      </c>
      <c r="AR173">
        <v>0</v>
      </c>
      <c r="AS173">
        <v>0</v>
      </c>
      <c r="AT173" t="s">
        <v>86</v>
      </c>
      <c r="AU173" t="s">
        <v>86</v>
      </c>
      <c r="AV173" t="s">
        <v>86</v>
      </c>
      <c r="AW173" t="s">
        <v>86</v>
      </c>
      <c r="AX173" t="s">
        <v>86</v>
      </c>
      <c r="AY173" t="s">
        <v>86</v>
      </c>
      <c r="AZ173" t="s">
        <v>86</v>
      </c>
      <c r="BA173" t="s">
        <v>86</v>
      </c>
      <c r="BB173" t="s">
        <v>86</v>
      </c>
      <c r="BC173" t="s">
        <v>86</v>
      </c>
      <c r="BD173" t="s">
        <v>86</v>
      </c>
      <c r="BE173" t="s">
        <v>86</v>
      </c>
    </row>
    <row r="174" spans="1:57" hidden="1" x14ac:dyDescent="0.45">
      <c r="A174" t="s">
        <v>507</v>
      </c>
      <c r="B174" t="s">
        <v>77</v>
      </c>
      <c r="C174" t="s">
        <v>444</v>
      </c>
      <c r="D174" t="s">
        <v>79</v>
      </c>
      <c r="E174" s="2" t="str">
        <f>HYPERLINK("capsilon://?command=openfolder&amp;siteaddress=envoy.emaiq-na2.net&amp;folderid=FX53C0467C-273C-32BC-1256-426DE57E3589","FX2202588")</f>
        <v>FX2202588</v>
      </c>
      <c r="F174" t="s">
        <v>80</v>
      </c>
      <c r="G174" t="s">
        <v>80</v>
      </c>
      <c r="H174" t="s">
        <v>81</v>
      </c>
      <c r="I174" t="s">
        <v>508</v>
      </c>
      <c r="J174">
        <v>588</v>
      </c>
      <c r="K174" t="s">
        <v>83</v>
      </c>
      <c r="L174" t="s">
        <v>84</v>
      </c>
      <c r="M174" t="s">
        <v>85</v>
      </c>
      <c r="N174">
        <v>2</v>
      </c>
      <c r="O174" s="1">
        <v>44621.293263888889</v>
      </c>
      <c r="P174" s="1">
        <v>44621.352858796294</v>
      </c>
      <c r="Q174">
        <v>1871</v>
      </c>
      <c r="R174">
        <v>3278</v>
      </c>
      <c r="S174" t="b">
        <v>0</v>
      </c>
      <c r="T174" t="s">
        <v>86</v>
      </c>
      <c r="U174" t="b">
        <v>1</v>
      </c>
      <c r="V174" t="s">
        <v>191</v>
      </c>
      <c r="W174" s="1">
        <v>44621.33662037037</v>
      </c>
      <c r="X174">
        <v>1921</v>
      </c>
      <c r="Y174">
        <v>266</v>
      </c>
      <c r="Z174">
        <v>0</v>
      </c>
      <c r="AA174">
        <v>266</v>
      </c>
      <c r="AB174">
        <v>84</v>
      </c>
      <c r="AC174">
        <v>57</v>
      </c>
      <c r="AD174">
        <v>322</v>
      </c>
      <c r="AE174">
        <v>0</v>
      </c>
      <c r="AF174">
        <v>0</v>
      </c>
      <c r="AG174">
        <v>0</v>
      </c>
      <c r="AH174" t="s">
        <v>88</v>
      </c>
      <c r="AI174" s="1">
        <v>44621.352858796294</v>
      </c>
      <c r="AJ174">
        <v>1342</v>
      </c>
      <c r="AK174">
        <v>0</v>
      </c>
      <c r="AL174">
        <v>0</v>
      </c>
      <c r="AM174">
        <v>0</v>
      </c>
      <c r="AN174">
        <v>84</v>
      </c>
      <c r="AO174">
        <v>1</v>
      </c>
      <c r="AP174">
        <v>322</v>
      </c>
      <c r="AQ174">
        <v>0</v>
      </c>
      <c r="AR174">
        <v>0</v>
      </c>
      <c r="AS174">
        <v>0</v>
      </c>
      <c r="AT174" t="s">
        <v>86</v>
      </c>
      <c r="AU174" t="s">
        <v>86</v>
      </c>
      <c r="AV174" t="s">
        <v>86</v>
      </c>
      <c r="AW174" t="s">
        <v>86</v>
      </c>
      <c r="AX174" t="s">
        <v>86</v>
      </c>
      <c r="AY174" t="s">
        <v>86</v>
      </c>
      <c r="AZ174" t="s">
        <v>86</v>
      </c>
      <c r="BA174" t="s">
        <v>86</v>
      </c>
      <c r="BB174" t="s">
        <v>86</v>
      </c>
      <c r="BC174" t="s">
        <v>86</v>
      </c>
      <c r="BD174" t="s">
        <v>86</v>
      </c>
      <c r="BE174" t="s">
        <v>86</v>
      </c>
    </row>
    <row r="175" spans="1:57" hidden="1" x14ac:dyDescent="0.45">
      <c r="A175" t="s">
        <v>509</v>
      </c>
      <c r="B175" t="s">
        <v>77</v>
      </c>
      <c r="C175" t="s">
        <v>465</v>
      </c>
      <c r="D175" t="s">
        <v>79</v>
      </c>
      <c r="E175" s="2" t="str">
        <f>HYPERLINK("capsilon://?command=openfolder&amp;siteaddress=envoy.emaiq-na2.net&amp;folderid=FX16F03D19-61AC-3D6E-8254-ABB3AB3FC56D","FX2202584")</f>
        <v>FX2202584</v>
      </c>
      <c r="F175" t="s">
        <v>80</v>
      </c>
      <c r="G175" t="s">
        <v>80</v>
      </c>
      <c r="H175" t="s">
        <v>81</v>
      </c>
      <c r="I175" t="s">
        <v>466</v>
      </c>
      <c r="J175">
        <v>338</v>
      </c>
      <c r="K175" t="s">
        <v>83</v>
      </c>
      <c r="L175" t="s">
        <v>84</v>
      </c>
      <c r="M175" t="s">
        <v>85</v>
      </c>
      <c r="N175">
        <v>2</v>
      </c>
      <c r="O175" s="1">
        <v>44623.222581018519</v>
      </c>
      <c r="P175" s="1">
        <v>44623.349490740744</v>
      </c>
      <c r="Q175">
        <v>8357</v>
      </c>
      <c r="R175">
        <v>2608</v>
      </c>
      <c r="S175" t="b">
        <v>0</v>
      </c>
      <c r="T175" t="s">
        <v>86</v>
      </c>
      <c r="U175" t="b">
        <v>1</v>
      </c>
      <c r="V175" t="s">
        <v>96</v>
      </c>
      <c r="W175" s="1">
        <v>44623.242847222224</v>
      </c>
      <c r="X175">
        <v>1726</v>
      </c>
      <c r="Y175">
        <v>259</v>
      </c>
      <c r="Z175">
        <v>0</v>
      </c>
      <c r="AA175">
        <v>259</v>
      </c>
      <c r="AB175">
        <v>0</v>
      </c>
      <c r="AC175">
        <v>106</v>
      </c>
      <c r="AD175">
        <v>79</v>
      </c>
      <c r="AE175">
        <v>0</v>
      </c>
      <c r="AF175">
        <v>0</v>
      </c>
      <c r="AG175">
        <v>0</v>
      </c>
      <c r="AH175" t="s">
        <v>104</v>
      </c>
      <c r="AI175" s="1">
        <v>44623.349490740744</v>
      </c>
      <c r="AJ175">
        <v>856</v>
      </c>
      <c r="AK175">
        <v>1</v>
      </c>
      <c r="AL175">
        <v>0</v>
      </c>
      <c r="AM175">
        <v>1</v>
      </c>
      <c r="AN175">
        <v>0</v>
      </c>
      <c r="AO175">
        <v>1</v>
      </c>
      <c r="AP175">
        <v>78</v>
      </c>
      <c r="AQ175">
        <v>0</v>
      </c>
      <c r="AR175">
        <v>0</v>
      </c>
      <c r="AS175">
        <v>0</v>
      </c>
      <c r="AT175" t="s">
        <v>86</v>
      </c>
      <c r="AU175" t="s">
        <v>86</v>
      </c>
      <c r="AV175" t="s">
        <v>86</v>
      </c>
      <c r="AW175" t="s">
        <v>86</v>
      </c>
      <c r="AX175" t="s">
        <v>86</v>
      </c>
      <c r="AY175" t="s">
        <v>86</v>
      </c>
      <c r="AZ175" t="s">
        <v>86</v>
      </c>
      <c r="BA175" t="s">
        <v>86</v>
      </c>
      <c r="BB175" t="s">
        <v>86</v>
      </c>
      <c r="BC175" t="s">
        <v>86</v>
      </c>
      <c r="BD175" t="s">
        <v>86</v>
      </c>
      <c r="BE175" t="s">
        <v>86</v>
      </c>
    </row>
    <row r="176" spans="1:57" hidden="1" x14ac:dyDescent="0.45">
      <c r="A176" t="s">
        <v>510</v>
      </c>
      <c r="B176" t="s">
        <v>77</v>
      </c>
      <c r="C176" t="s">
        <v>491</v>
      </c>
      <c r="D176" t="s">
        <v>79</v>
      </c>
      <c r="E176" s="2" t="str">
        <f>HYPERLINK("capsilon://?command=openfolder&amp;siteaddress=envoy.emaiq-na2.net&amp;folderid=FX794E55C4-D9C0-2BD6-EF8D-C131797D3D13","FX2202812")</f>
        <v>FX2202812</v>
      </c>
      <c r="F176" t="s">
        <v>80</v>
      </c>
      <c r="G176" t="s">
        <v>80</v>
      </c>
      <c r="H176" t="s">
        <v>81</v>
      </c>
      <c r="I176" t="s">
        <v>492</v>
      </c>
      <c r="J176">
        <v>116</v>
      </c>
      <c r="K176" t="s">
        <v>83</v>
      </c>
      <c r="L176" t="s">
        <v>84</v>
      </c>
      <c r="M176" t="s">
        <v>85</v>
      </c>
      <c r="N176">
        <v>2</v>
      </c>
      <c r="O176" s="1">
        <v>44623.253530092596</v>
      </c>
      <c r="P176" s="1">
        <v>44623.368611111109</v>
      </c>
      <c r="Q176">
        <v>8678</v>
      </c>
      <c r="R176">
        <v>1265</v>
      </c>
      <c r="S176" t="b">
        <v>0</v>
      </c>
      <c r="T176" t="s">
        <v>86</v>
      </c>
      <c r="U176" t="b">
        <v>1</v>
      </c>
      <c r="V176" t="s">
        <v>96</v>
      </c>
      <c r="W176" s="1">
        <v>44623.258263888885</v>
      </c>
      <c r="X176">
        <v>406</v>
      </c>
      <c r="Y176">
        <v>99</v>
      </c>
      <c r="Z176">
        <v>0</v>
      </c>
      <c r="AA176">
        <v>99</v>
      </c>
      <c r="AB176">
        <v>0</v>
      </c>
      <c r="AC176">
        <v>44</v>
      </c>
      <c r="AD176">
        <v>17</v>
      </c>
      <c r="AE176">
        <v>0</v>
      </c>
      <c r="AF176">
        <v>0</v>
      </c>
      <c r="AG176">
        <v>0</v>
      </c>
      <c r="AH176" t="s">
        <v>104</v>
      </c>
      <c r="AI176" s="1">
        <v>44623.368611111109</v>
      </c>
      <c r="AJ176">
        <v>791</v>
      </c>
      <c r="AK176">
        <v>2</v>
      </c>
      <c r="AL176">
        <v>0</v>
      </c>
      <c r="AM176">
        <v>2</v>
      </c>
      <c r="AN176">
        <v>0</v>
      </c>
      <c r="AO176">
        <v>2</v>
      </c>
      <c r="AP176">
        <v>15</v>
      </c>
      <c r="AQ176">
        <v>0</v>
      </c>
      <c r="AR176">
        <v>0</v>
      </c>
      <c r="AS176">
        <v>0</v>
      </c>
      <c r="AT176" t="s">
        <v>86</v>
      </c>
      <c r="AU176" t="s">
        <v>86</v>
      </c>
      <c r="AV176" t="s">
        <v>86</v>
      </c>
      <c r="AW176" t="s">
        <v>86</v>
      </c>
      <c r="AX176" t="s">
        <v>86</v>
      </c>
      <c r="AY176" t="s">
        <v>86</v>
      </c>
      <c r="AZ176" t="s">
        <v>86</v>
      </c>
      <c r="BA176" t="s">
        <v>86</v>
      </c>
      <c r="BB176" t="s">
        <v>86</v>
      </c>
      <c r="BC176" t="s">
        <v>86</v>
      </c>
      <c r="BD176" t="s">
        <v>86</v>
      </c>
      <c r="BE176" t="s">
        <v>86</v>
      </c>
    </row>
    <row r="177" spans="1:57" hidden="1" x14ac:dyDescent="0.45">
      <c r="A177" t="s">
        <v>511</v>
      </c>
      <c r="B177" t="s">
        <v>77</v>
      </c>
      <c r="C177" t="s">
        <v>456</v>
      </c>
      <c r="D177" t="s">
        <v>79</v>
      </c>
      <c r="E177" s="2" t="str">
        <f>HYPERLINK("capsilon://?command=openfolder&amp;siteaddress=envoy.emaiq-na2.net&amp;folderid=FX08C50581-6D41-FCC1-3416-AF9DA7ECAD25","FX2202719")</f>
        <v>FX2202719</v>
      </c>
      <c r="F177" t="s">
        <v>80</v>
      </c>
      <c r="G177" t="s">
        <v>80</v>
      </c>
      <c r="H177" t="s">
        <v>81</v>
      </c>
      <c r="I177" t="s">
        <v>457</v>
      </c>
      <c r="J177">
        <v>330</v>
      </c>
      <c r="K177" t="s">
        <v>83</v>
      </c>
      <c r="L177" t="s">
        <v>84</v>
      </c>
      <c r="M177" t="s">
        <v>85</v>
      </c>
      <c r="N177">
        <v>2</v>
      </c>
      <c r="O177" s="1">
        <v>44623.256863425922</v>
      </c>
      <c r="P177" s="1">
        <v>44623.38490740741</v>
      </c>
      <c r="Q177">
        <v>8574</v>
      </c>
      <c r="R177">
        <v>2489</v>
      </c>
      <c r="S177" t="b">
        <v>0</v>
      </c>
      <c r="T177" t="s">
        <v>86</v>
      </c>
      <c r="U177" t="b">
        <v>1</v>
      </c>
      <c r="V177" t="s">
        <v>191</v>
      </c>
      <c r="W177" s="1">
        <v>44623.269409722219</v>
      </c>
      <c r="X177">
        <v>1082</v>
      </c>
      <c r="Y177">
        <v>251</v>
      </c>
      <c r="Z177">
        <v>0</v>
      </c>
      <c r="AA177">
        <v>251</v>
      </c>
      <c r="AB177">
        <v>58</v>
      </c>
      <c r="AC177">
        <v>79</v>
      </c>
      <c r="AD177">
        <v>79</v>
      </c>
      <c r="AE177">
        <v>0</v>
      </c>
      <c r="AF177">
        <v>0</v>
      </c>
      <c r="AG177">
        <v>0</v>
      </c>
      <c r="AH177" t="s">
        <v>104</v>
      </c>
      <c r="AI177" s="1">
        <v>44623.38490740741</v>
      </c>
      <c r="AJ177">
        <v>1407</v>
      </c>
      <c r="AK177">
        <v>5</v>
      </c>
      <c r="AL177">
        <v>0</v>
      </c>
      <c r="AM177">
        <v>5</v>
      </c>
      <c r="AN177">
        <v>58</v>
      </c>
      <c r="AO177">
        <v>5</v>
      </c>
      <c r="AP177">
        <v>74</v>
      </c>
      <c r="AQ177">
        <v>0</v>
      </c>
      <c r="AR177">
        <v>0</v>
      </c>
      <c r="AS177">
        <v>0</v>
      </c>
      <c r="AT177" t="s">
        <v>86</v>
      </c>
      <c r="AU177" t="s">
        <v>86</v>
      </c>
      <c r="AV177" t="s">
        <v>86</v>
      </c>
      <c r="AW177" t="s">
        <v>86</v>
      </c>
      <c r="AX177" t="s">
        <v>86</v>
      </c>
      <c r="AY177" t="s">
        <v>86</v>
      </c>
      <c r="AZ177" t="s">
        <v>86</v>
      </c>
      <c r="BA177" t="s">
        <v>86</v>
      </c>
      <c r="BB177" t="s">
        <v>86</v>
      </c>
      <c r="BC177" t="s">
        <v>86</v>
      </c>
      <c r="BD177" t="s">
        <v>86</v>
      </c>
      <c r="BE177" t="s">
        <v>86</v>
      </c>
    </row>
    <row r="178" spans="1:57" hidden="1" x14ac:dyDescent="0.45">
      <c r="A178" t="s">
        <v>512</v>
      </c>
      <c r="B178" t="s">
        <v>77</v>
      </c>
      <c r="C178" t="s">
        <v>451</v>
      </c>
      <c r="D178" t="s">
        <v>79</v>
      </c>
      <c r="E178" s="2" t="str">
        <f>HYPERLINK("capsilon://?command=openfolder&amp;siteaddress=envoy.emaiq-na2.net&amp;folderid=FXA0D06468-24E4-C0E7-1989-0C4929A70214","FX2202225")</f>
        <v>FX2202225</v>
      </c>
      <c r="F178" t="s">
        <v>80</v>
      </c>
      <c r="G178" t="s">
        <v>80</v>
      </c>
      <c r="H178" t="s">
        <v>81</v>
      </c>
      <c r="I178" t="s">
        <v>452</v>
      </c>
      <c r="J178">
        <v>240</v>
      </c>
      <c r="K178" t="s">
        <v>83</v>
      </c>
      <c r="L178" t="s">
        <v>84</v>
      </c>
      <c r="M178" t="s">
        <v>85</v>
      </c>
      <c r="N178">
        <v>2</v>
      </c>
      <c r="O178" s="1">
        <v>44623.257974537039</v>
      </c>
      <c r="P178" s="1">
        <v>44623.394375000003</v>
      </c>
      <c r="Q178">
        <v>9545</v>
      </c>
      <c r="R178">
        <v>2240</v>
      </c>
      <c r="S178" t="b">
        <v>0</v>
      </c>
      <c r="T178" t="s">
        <v>86</v>
      </c>
      <c r="U178" t="b">
        <v>1</v>
      </c>
      <c r="V178" t="s">
        <v>191</v>
      </c>
      <c r="W178" s="1">
        <v>44623.287719907406</v>
      </c>
      <c r="X178">
        <v>1289</v>
      </c>
      <c r="Y178">
        <v>191</v>
      </c>
      <c r="Z178">
        <v>0</v>
      </c>
      <c r="AA178">
        <v>191</v>
      </c>
      <c r="AB178">
        <v>42</v>
      </c>
      <c r="AC178">
        <v>124</v>
      </c>
      <c r="AD178">
        <v>49</v>
      </c>
      <c r="AE178">
        <v>0</v>
      </c>
      <c r="AF178">
        <v>0</v>
      </c>
      <c r="AG178">
        <v>0</v>
      </c>
      <c r="AH178" t="s">
        <v>104</v>
      </c>
      <c r="AI178" s="1">
        <v>44623.394375000003</v>
      </c>
      <c r="AJ178">
        <v>782</v>
      </c>
      <c r="AK178">
        <v>0</v>
      </c>
      <c r="AL178">
        <v>0</v>
      </c>
      <c r="AM178">
        <v>0</v>
      </c>
      <c r="AN178">
        <v>42</v>
      </c>
      <c r="AO178">
        <v>0</v>
      </c>
      <c r="AP178">
        <v>49</v>
      </c>
      <c r="AQ178">
        <v>0</v>
      </c>
      <c r="AR178">
        <v>0</v>
      </c>
      <c r="AS178">
        <v>0</v>
      </c>
      <c r="AT178" t="s">
        <v>86</v>
      </c>
      <c r="AU178" t="s">
        <v>86</v>
      </c>
      <c r="AV178" t="s">
        <v>86</v>
      </c>
      <c r="AW178" t="s">
        <v>86</v>
      </c>
      <c r="AX178" t="s">
        <v>86</v>
      </c>
      <c r="AY178" t="s">
        <v>86</v>
      </c>
      <c r="AZ178" t="s">
        <v>86</v>
      </c>
      <c r="BA178" t="s">
        <v>86</v>
      </c>
      <c r="BB178" t="s">
        <v>86</v>
      </c>
      <c r="BC178" t="s">
        <v>86</v>
      </c>
      <c r="BD178" t="s">
        <v>86</v>
      </c>
      <c r="BE178" t="s">
        <v>86</v>
      </c>
    </row>
    <row r="179" spans="1:57" hidden="1" x14ac:dyDescent="0.45">
      <c r="A179" t="s">
        <v>513</v>
      </c>
      <c r="B179" t="s">
        <v>77</v>
      </c>
      <c r="C179" t="s">
        <v>476</v>
      </c>
      <c r="D179" t="s">
        <v>79</v>
      </c>
      <c r="E179" s="2" t="str">
        <f>HYPERLINK("capsilon://?command=openfolder&amp;siteaddress=envoy.emaiq-na2.net&amp;folderid=FXD52C8F1A-7E35-283C-1ED3-86EACCB0ADA2","FX2202242")</f>
        <v>FX2202242</v>
      </c>
      <c r="F179" t="s">
        <v>80</v>
      </c>
      <c r="G179" t="s">
        <v>80</v>
      </c>
      <c r="H179" t="s">
        <v>81</v>
      </c>
      <c r="I179" t="s">
        <v>477</v>
      </c>
      <c r="J179">
        <v>38</v>
      </c>
      <c r="K179" t="s">
        <v>83</v>
      </c>
      <c r="L179" t="s">
        <v>84</v>
      </c>
      <c r="M179" t="s">
        <v>85</v>
      </c>
      <c r="N179">
        <v>2</v>
      </c>
      <c r="O179" s="1">
        <v>44623.25986111111</v>
      </c>
      <c r="P179" s="1">
        <v>44623.401898148149</v>
      </c>
      <c r="Q179">
        <v>11142</v>
      </c>
      <c r="R179">
        <v>1130</v>
      </c>
      <c r="S179" t="b">
        <v>0</v>
      </c>
      <c r="T179" t="s">
        <v>86</v>
      </c>
      <c r="U179" t="b">
        <v>1</v>
      </c>
      <c r="V179" t="s">
        <v>96</v>
      </c>
      <c r="W179" s="1">
        <v>44623.286145833335</v>
      </c>
      <c r="X179">
        <v>563</v>
      </c>
      <c r="Y179">
        <v>37</v>
      </c>
      <c r="Z179">
        <v>0</v>
      </c>
      <c r="AA179">
        <v>37</v>
      </c>
      <c r="AB179">
        <v>0</v>
      </c>
      <c r="AC179">
        <v>20</v>
      </c>
      <c r="AD179">
        <v>1</v>
      </c>
      <c r="AE179">
        <v>0</v>
      </c>
      <c r="AF179">
        <v>0</v>
      </c>
      <c r="AG179">
        <v>0</v>
      </c>
      <c r="AH179" t="s">
        <v>104</v>
      </c>
      <c r="AI179" s="1">
        <v>44623.401898148149</v>
      </c>
      <c r="AJ179">
        <v>396</v>
      </c>
      <c r="AK179">
        <v>1</v>
      </c>
      <c r="AL179">
        <v>0</v>
      </c>
      <c r="AM179">
        <v>1</v>
      </c>
      <c r="AN179">
        <v>0</v>
      </c>
      <c r="AO179">
        <v>1</v>
      </c>
      <c r="AP179">
        <v>0</v>
      </c>
      <c r="AQ179">
        <v>0</v>
      </c>
      <c r="AR179">
        <v>0</v>
      </c>
      <c r="AS179">
        <v>0</v>
      </c>
      <c r="AT179" t="s">
        <v>86</v>
      </c>
      <c r="AU179" t="s">
        <v>86</v>
      </c>
      <c r="AV179" t="s">
        <v>86</v>
      </c>
      <c r="AW179" t="s">
        <v>86</v>
      </c>
      <c r="AX179" t="s">
        <v>86</v>
      </c>
      <c r="AY179" t="s">
        <v>86</v>
      </c>
      <c r="AZ179" t="s">
        <v>86</v>
      </c>
      <c r="BA179" t="s">
        <v>86</v>
      </c>
      <c r="BB179" t="s">
        <v>86</v>
      </c>
      <c r="BC179" t="s">
        <v>86</v>
      </c>
      <c r="BD179" t="s">
        <v>86</v>
      </c>
      <c r="BE179" t="s">
        <v>86</v>
      </c>
    </row>
    <row r="180" spans="1:57" hidden="1" x14ac:dyDescent="0.45">
      <c r="A180" t="s">
        <v>514</v>
      </c>
      <c r="B180" t="s">
        <v>77</v>
      </c>
      <c r="C180" t="s">
        <v>102</v>
      </c>
      <c r="D180" t="s">
        <v>79</v>
      </c>
      <c r="E180" s="2" t="str">
        <f>HYPERLINK("capsilon://?command=openfolder&amp;siteaddress=envoy.emaiq-na2.net&amp;folderid=FXCAD141DA-BBE3-95B0-7541-1B2A65512443","FX2202673")</f>
        <v>FX2202673</v>
      </c>
      <c r="F180" t="s">
        <v>80</v>
      </c>
      <c r="G180" t="s">
        <v>80</v>
      </c>
      <c r="H180" t="s">
        <v>81</v>
      </c>
      <c r="I180" t="s">
        <v>484</v>
      </c>
      <c r="J180">
        <v>800</v>
      </c>
      <c r="K180" t="s">
        <v>83</v>
      </c>
      <c r="L180" t="s">
        <v>84</v>
      </c>
      <c r="M180" t="s">
        <v>85</v>
      </c>
      <c r="N180">
        <v>2</v>
      </c>
      <c r="O180" s="1">
        <v>44623.301805555559</v>
      </c>
      <c r="P180" s="1">
        <v>44623.426944444444</v>
      </c>
      <c r="Q180">
        <v>4903</v>
      </c>
      <c r="R180">
        <v>5909</v>
      </c>
      <c r="S180" t="b">
        <v>0</v>
      </c>
      <c r="T180" t="s">
        <v>86</v>
      </c>
      <c r="U180" t="b">
        <v>1</v>
      </c>
      <c r="V180" t="s">
        <v>92</v>
      </c>
      <c r="W180" s="1">
        <v>44623.345439814817</v>
      </c>
      <c r="X180">
        <v>3746</v>
      </c>
      <c r="Y180">
        <v>383</v>
      </c>
      <c r="Z180">
        <v>0</v>
      </c>
      <c r="AA180">
        <v>383</v>
      </c>
      <c r="AB180">
        <v>642</v>
      </c>
      <c r="AC180">
        <v>113</v>
      </c>
      <c r="AD180">
        <v>417</v>
      </c>
      <c r="AE180">
        <v>0</v>
      </c>
      <c r="AF180">
        <v>0</v>
      </c>
      <c r="AG180">
        <v>0</v>
      </c>
      <c r="AH180" t="s">
        <v>104</v>
      </c>
      <c r="AI180" s="1">
        <v>44623.426944444444</v>
      </c>
      <c r="AJ180">
        <v>2163</v>
      </c>
      <c r="AK180">
        <v>2</v>
      </c>
      <c r="AL180">
        <v>0</v>
      </c>
      <c r="AM180">
        <v>2</v>
      </c>
      <c r="AN180">
        <v>321</v>
      </c>
      <c r="AO180">
        <v>2</v>
      </c>
      <c r="AP180">
        <v>415</v>
      </c>
      <c r="AQ180">
        <v>0</v>
      </c>
      <c r="AR180">
        <v>0</v>
      </c>
      <c r="AS180">
        <v>0</v>
      </c>
      <c r="AT180" t="s">
        <v>86</v>
      </c>
      <c r="AU180" t="s">
        <v>86</v>
      </c>
      <c r="AV180" t="s">
        <v>86</v>
      </c>
      <c r="AW180" t="s">
        <v>86</v>
      </c>
      <c r="AX180" t="s">
        <v>86</v>
      </c>
      <c r="AY180" t="s">
        <v>86</v>
      </c>
      <c r="AZ180" t="s">
        <v>86</v>
      </c>
      <c r="BA180" t="s">
        <v>86</v>
      </c>
      <c r="BB180" t="s">
        <v>86</v>
      </c>
      <c r="BC180" t="s">
        <v>86</v>
      </c>
      <c r="BD180" t="s">
        <v>86</v>
      </c>
      <c r="BE180" t="s">
        <v>86</v>
      </c>
    </row>
    <row r="181" spans="1:57" hidden="1" x14ac:dyDescent="0.45">
      <c r="A181" t="s">
        <v>515</v>
      </c>
      <c r="B181" t="s">
        <v>77</v>
      </c>
      <c r="C181" t="s">
        <v>488</v>
      </c>
      <c r="D181" t="s">
        <v>79</v>
      </c>
      <c r="E181" s="2" t="str">
        <f>HYPERLINK("capsilon://?command=openfolder&amp;siteaddress=envoy.emaiq-na2.net&amp;folderid=FX2D43ADB6-5093-8574-E1DC-09107D6A2944","FX2201546")</f>
        <v>FX2201546</v>
      </c>
      <c r="F181" t="s">
        <v>80</v>
      </c>
      <c r="G181" t="s">
        <v>80</v>
      </c>
      <c r="H181" t="s">
        <v>81</v>
      </c>
      <c r="I181" t="s">
        <v>489</v>
      </c>
      <c r="J181">
        <v>596</v>
      </c>
      <c r="K181" t="s">
        <v>83</v>
      </c>
      <c r="L181" t="s">
        <v>84</v>
      </c>
      <c r="M181" t="s">
        <v>85</v>
      </c>
      <c r="N181">
        <v>2</v>
      </c>
      <c r="O181" s="1">
        <v>44623.321226851855</v>
      </c>
      <c r="P181" s="1">
        <v>44623.575092592589</v>
      </c>
      <c r="Q181">
        <v>17275</v>
      </c>
      <c r="R181">
        <v>4659</v>
      </c>
      <c r="S181" t="b">
        <v>0</v>
      </c>
      <c r="T181" t="s">
        <v>86</v>
      </c>
      <c r="U181" t="b">
        <v>1</v>
      </c>
      <c r="V181" t="s">
        <v>96</v>
      </c>
      <c r="W181" s="1">
        <v>44623.365856481483</v>
      </c>
      <c r="X181">
        <v>3593</v>
      </c>
      <c r="Y181">
        <v>211</v>
      </c>
      <c r="Z181">
        <v>0</v>
      </c>
      <c r="AA181">
        <v>211</v>
      </c>
      <c r="AB181">
        <v>333</v>
      </c>
      <c r="AC181">
        <v>145</v>
      </c>
      <c r="AD181">
        <v>385</v>
      </c>
      <c r="AE181">
        <v>0</v>
      </c>
      <c r="AF181">
        <v>0</v>
      </c>
      <c r="AG181">
        <v>0</v>
      </c>
      <c r="AH181" t="s">
        <v>119</v>
      </c>
      <c r="AI181" s="1">
        <v>44623.575092592589</v>
      </c>
      <c r="AJ181">
        <v>989</v>
      </c>
      <c r="AK181">
        <v>3</v>
      </c>
      <c r="AL181">
        <v>0</v>
      </c>
      <c r="AM181">
        <v>3</v>
      </c>
      <c r="AN181">
        <v>333</v>
      </c>
      <c r="AO181">
        <v>3</v>
      </c>
      <c r="AP181">
        <v>382</v>
      </c>
      <c r="AQ181">
        <v>0</v>
      </c>
      <c r="AR181">
        <v>0</v>
      </c>
      <c r="AS181">
        <v>0</v>
      </c>
      <c r="AT181" t="s">
        <v>86</v>
      </c>
      <c r="AU181" t="s">
        <v>86</v>
      </c>
      <c r="AV181" t="s">
        <v>86</v>
      </c>
      <c r="AW181" t="s">
        <v>86</v>
      </c>
      <c r="AX181" t="s">
        <v>86</v>
      </c>
      <c r="AY181" t="s">
        <v>86</v>
      </c>
      <c r="AZ181" t="s">
        <v>86</v>
      </c>
      <c r="BA181" t="s">
        <v>86</v>
      </c>
      <c r="BB181" t="s">
        <v>86</v>
      </c>
      <c r="BC181" t="s">
        <v>86</v>
      </c>
      <c r="BD181" t="s">
        <v>86</v>
      </c>
      <c r="BE181" t="s">
        <v>86</v>
      </c>
    </row>
    <row r="182" spans="1:57" hidden="1" x14ac:dyDescent="0.45">
      <c r="A182" t="s">
        <v>516</v>
      </c>
      <c r="B182" t="s">
        <v>77</v>
      </c>
      <c r="C182" t="s">
        <v>496</v>
      </c>
      <c r="D182" t="s">
        <v>79</v>
      </c>
      <c r="E182" s="2" t="str">
        <f>HYPERLINK("capsilon://?command=openfolder&amp;siteaddress=envoy.emaiq-na2.net&amp;folderid=FXBDED492E-5BAF-5396-2450-8AE53AAA7EC1","FX2202434")</f>
        <v>FX2202434</v>
      </c>
      <c r="F182" t="s">
        <v>80</v>
      </c>
      <c r="G182" t="s">
        <v>80</v>
      </c>
      <c r="H182" t="s">
        <v>81</v>
      </c>
      <c r="I182" t="s">
        <v>497</v>
      </c>
      <c r="J182">
        <v>286</v>
      </c>
      <c r="K182" t="s">
        <v>83</v>
      </c>
      <c r="L182" t="s">
        <v>84</v>
      </c>
      <c r="M182" t="s">
        <v>85</v>
      </c>
      <c r="N182">
        <v>2</v>
      </c>
      <c r="O182" s="1">
        <v>44623.339629629627</v>
      </c>
      <c r="P182" s="1">
        <v>44623.595034722224</v>
      </c>
      <c r="Q182">
        <v>19046</v>
      </c>
      <c r="R182">
        <v>3021</v>
      </c>
      <c r="S182" t="b">
        <v>0</v>
      </c>
      <c r="T182" t="s">
        <v>86</v>
      </c>
      <c r="U182" t="b">
        <v>1</v>
      </c>
      <c r="V182" t="s">
        <v>191</v>
      </c>
      <c r="W182" s="1">
        <v>44623.360509259262</v>
      </c>
      <c r="X182">
        <v>1767</v>
      </c>
      <c r="Y182">
        <v>340</v>
      </c>
      <c r="Z182">
        <v>0</v>
      </c>
      <c r="AA182">
        <v>340</v>
      </c>
      <c r="AB182">
        <v>0</v>
      </c>
      <c r="AC182">
        <v>204</v>
      </c>
      <c r="AD182">
        <v>-54</v>
      </c>
      <c r="AE182">
        <v>0</v>
      </c>
      <c r="AF182">
        <v>0</v>
      </c>
      <c r="AG182">
        <v>0</v>
      </c>
      <c r="AH182" t="s">
        <v>119</v>
      </c>
      <c r="AI182" s="1">
        <v>44623.595034722224</v>
      </c>
      <c r="AJ182">
        <v>1236</v>
      </c>
      <c r="AK182">
        <v>3</v>
      </c>
      <c r="AL182">
        <v>0</v>
      </c>
      <c r="AM182">
        <v>3</v>
      </c>
      <c r="AN182">
        <v>0</v>
      </c>
      <c r="AO182">
        <v>3</v>
      </c>
      <c r="AP182">
        <v>-57</v>
      </c>
      <c r="AQ182">
        <v>0</v>
      </c>
      <c r="AR182">
        <v>0</v>
      </c>
      <c r="AS182">
        <v>0</v>
      </c>
      <c r="AT182" t="s">
        <v>86</v>
      </c>
      <c r="AU182" t="s">
        <v>86</v>
      </c>
      <c r="AV182" t="s">
        <v>86</v>
      </c>
      <c r="AW182" t="s">
        <v>86</v>
      </c>
      <c r="AX182" t="s">
        <v>86</v>
      </c>
      <c r="AY182" t="s">
        <v>86</v>
      </c>
      <c r="AZ182" t="s">
        <v>86</v>
      </c>
      <c r="BA182" t="s">
        <v>86</v>
      </c>
      <c r="BB182" t="s">
        <v>86</v>
      </c>
      <c r="BC182" t="s">
        <v>86</v>
      </c>
      <c r="BD182" t="s">
        <v>86</v>
      </c>
      <c r="BE182" t="s">
        <v>86</v>
      </c>
    </row>
    <row r="183" spans="1:57" hidden="1" x14ac:dyDescent="0.45">
      <c r="A183" t="s">
        <v>517</v>
      </c>
      <c r="B183" t="s">
        <v>77</v>
      </c>
      <c r="C183" t="s">
        <v>518</v>
      </c>
      <c r="D183" t="s">
        <v>79</v>
      </c>
      <c r="E183" s="2" t="str">
        <f>HYPERLINK("capsilon://?command=openfolder&amp;siteaddress=envoy.emaiq-na2.net&amp;folderid=FX8BBC4378-5406-8382-C49E-09E25481474D","FX2202646")</f>
        <v>FX2202646</v>
      </c>
      <c r="F183" t="s">
        <v>80</v>
      </c>
      <c r="G183" t="s">
        <v>80</v>
      </c>
      <c r="H183" t="s">
        <v>81</v>
      </c>
      <c r="I183" t="s">
        <v>519</v>
      </c>
      <c r="J183">
        <v>299</v>
      </c>
      <c r="K183" t="s">
        <v>83</v>
      </c>
      <c r="L183" t="s">
        <v>84</v>
      </c>
      <c r="M183" t="s">
        <v>85</v>
      </c>
      <c r="N183">
        <v>2</v>
      </c>
      <c r="O183" s="1">
        <v>44621.34065972222</v>
      </c>
      <c r="P183" s="1">
        <v>44621.40351851852</v>
      </c>
      <c r="Q183">
        <v>2813</v>
      </c>
      <c r="R183">
        <v>2618</v>
      </c>
      <c r="S183" t="b">
        <v>0</v>
      </c>
      <c r="T183" t="s">
        <v>86</v>
      </c>
      <c r="U183" t="b">
        <v>1</v>
      </c>
      <c r="V183" t="s">
        <v>92</v>
      </c>
      <c r="W183" s="1">
        <v>44621.370219907411</v>
      </c>
      <c r="X183">
        <v>1636</v>
      </c>
      <c r="Y183">
        <v>221</v>
      </c>
      <c r="Z183">
        <v>0</v>
      </c>
      <c r="AA183">
        <v>221</v>
      </c>
      <c r="AB183">
        <v>0</v>
      </c>
      <c r="AC183">
        <v>133</v>
      </c>
      <c r="AD183">
        <v>78</v>
      </c>
      <c r="AE183">
        <v>0</v>
      </c>
      <c r="AF183">
        <v>0</v>
      </c>
      <c r="AG183">
        <v>0</v>
      </c>
      <c r="AH183" t="s">
        <v>199</v>
      </c>
      <c r="AI183" s="1">
        <v>44621.40351851852</v>
      </c>
      <c r="AJ183">
        <v>982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78</v>
      </c>
      <c r="AQ183">
        <v>0</v>
      </c>
      <c r="AR183">
        <v>0</v>
      </c>
      <c r="AS183">
        <v>0</v>
      </c>
      <c r="AT183" t="s">
        <v>86</v>
      </c>
      <c r="AU183" t="s">
        <v>86</v>
      </c>
      <c r="AV183" t="s">
        <v>86</v>
      </c>
      <c r="AW183" t="s">
        <v>86</v>
      </c>
      <c r="AX183" t="s">
        <v>86</v>
      </c>
      <c r="AY183" t="s">
        <v>86</v>
      </c>
      <c r="AZ183" t="s">
        <v>86</v>
      </c>
      <c r="BA183" t="s">
        <v>86</v>
      </c>
      <c r="BB183" t="s">
        <v>86</v>
      </c>
      <c r="BC183" t="s">
        <v>86</v>
      </c>
      <c r="BD183" t="s">
        <v>86</v>
      </c>
      <c r="BE183" t="s">
        <v>86</v>
      </c>
    </row>
    <row r="184" spans="1:57" hidden="1" x14ac:dyDescent="0.45">
      <c r="A184" t="s">
        <v>520</v>
      </c>
      <c r="B184" t="s">
        <v>77</v>
      </c>
      <c r="C184" t="s">
        <v>521</v>
      </c>
      <c r="D184" t="s">
        <v>79</v>
      </c>
      <c r="E184" s="2" t="str">
        <f>HYPERLINK("capsilon://?command=openfolder&amp;siteaddress=envoy.emaiq-na2.net&amp;folderid=FX19B14A07-0239-E733-63A4-DBD103F33691","FX2202583")</f>
        <v>FX2202583</v>
      </c>
      <c r="F184" t="s">
        <v>80</v>
      </c>
      <c r="G184" t="s">
        <v>80</v>
      </c>
      <c r="H184" t="s">
        <v>81</v>
      </c>
      <c r="I184" t="s">
        <v>522</v>
      </c>
      <c r="J184">
        <v>60</v>
      </c>
      <c r="K184" t="s">
        <v>83</v>
      </c>
      <c r="L184" t="s">
        <v>84</v>
      </c>
      <c r="M184" t="s">
        <v>85</v>
      </c>
      <c r="N184">
        <v>1</v>
      </c>
      <c r="O184" s="1">
        <v>44623.349351851852</v>
      </c>
      <c r="P184" s="1">
        <v>44623.369988425926</v>
      </c>
      <c r="Q184">
        <v>838</v>
      </c>
      <c r="R184">
        <v>945</v>
      </c>
      <c r="S184" t="b">
        <v>0</v>
      </c>
      <c r="T184" t="s">
        <v>86</v>
      </c>
      <c r="U184" t="b">
        <v>0</v>
      </c>
      <c r="V184" t="s">
        <v>92</v>
      </c>
      <c r="W184" s="1">
        <v>44623.369988425926</v>
      </c>
      <c r="X184">
        <v>945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60</v>
      </c>
      <c r="AE184">
        <v>48</v>
      </c>
      <c r="AF184">
        <v>0</v>
      </c>
      <c r="AG184">
        <v>6</v>
      </c>
      <c r="AH184" t="s">
        <v>86</v>
      </c>
      <c r="AI184" t="s">
        <v>86</v>
      </c>
      <c r="AJ184" t="s">
        <v>86</v>
      </c>
      <c r="AK184" t="s">
        <v>86</v>
      </c>
      <c r="AL184" t="s">
        <v>86</v>
      </c>
      <c r="AM184" t="s">
        <v>86</v>
      </c>
      <c r="AN184" t="s">
        <v>86</v>
      </c>
      <c r="AO184" t="s">
        <v>86</v>
      </c>
      <c r="AP184" t="s">
        <v>86</v>
      </c>
      <c r="AQ184" t="s">
        <v>86</v>
      </c>
      <c r="AR184" t="s">
        <v>86</v>
      </c>
      <c r="AS184" t="s">
        <v>86</v>
      </c>
      <c r="AT184" t="s">
        <v>86</v>
      </c>
      <c r="AU184" t="s">
        <v>86</v>
      </c>
      <c r="AV184" t="s">
        <v>86</v>
      </c>
      <c r="AW184" t="s">
        <v>86</v>
      </c>
      <c r="AX184" t="s">
        <v>86</v>
      </c>
      <c r="AY184" t="s">
        <v>86</v>
      </c>
      <c r="AZ184" t="s">
        <v>86</v>
      </c>
      <c r="BA184" t="s">
        <v>86</v>
      </c>
      <c r="BB184" t="s">
        <v>86</v>
      </c>
      <c r="BC184" t="s">
        <v>86</v>
      </c>
      <c r="BD184" t="s">
        <v>86</v>
      </c>
      <c r="BE184" t="s">
        <v>86</v>
      </c>
    </row>
    <row r="185" spans="1:57" hidden="1" x14ac:dyDescent="0.45">
      <c r="A185" t="s">
        <v>523</v>
      </c>
      <c r="B185" t="s">
        <v>77</v>
      </c>
      <c r="C185" t="s">
        <v>430</v>
      </c>
      <c r="D185" t="s">
        <v>79</v>
      </c>
      <c r="E185" s="2" t="str">
        <f>HYPERLINK("capsilon://?command=openfolder&amp;siteaddress=envoy.emaiq-na2.net&amp;folderid=FXBDC0440B-DFFB-8F75-2158-20D45635CE6C","FX2201471")</f>
        <v>FX2201471</v>
      </c>
      <c r="F185" t="s">
        <v>80</v>
      </c>
      <c r="G185" t="s">
        <v>80</v>
      </c>
      <c r="H185" t="s">
        <v>81</v>
      </c>
      <c r="I185" t="s">
        <v>524</v>
      </c>
      <c r="J185">
        <v>30</v>
      </c>
      <c r="K185" t="s">
        <v>83</v>
      </c>
      <c r="L185" t="s">
        <v>84</v>
      </c>
      <c r="M185" t="s">
        <v>85</v>
      </c>
      <c r="N185">
        <v>2</v>
      </c>
      <c r="O185" s="1">
        <v>44621.393738425926</v>
      </c>
      <c r="P185" s="1">
        <v>44621.453472222223</v>
      </c>
      <c r="Q185">
        <v>4914</v>
      </c>
      <c r="R185">
        <v>247</v>
      </c>
      <c r="S185" t="b">
        <v>0</v>
      </c>
      <c r="T185" t="s">
        <v>86</v>
      </c>
      <c r="U185" t="b">
        <v>0</v>
      </c>
      <c r="V185" t="s">
        <v>96</v>
      </c>
      <c r="W185" s="1">
        <v>44621.397372685184</v>
      </c>
      <c r="X185">
        <v>126</v>
      </c>
      <c r="Y185">
        <v>9</v>
      </c>
      <c r="Z185">
        <v>0</v>
      </c>
      <c r="AA185">
        <v>9</v>
      </c>
      <c r="AB185">
        <v>0</v>
      </c>
      <c r="AC185">
        <v>3</v>
      </c>
      <c r="AD185">
        <v>21</v>
      </c>
      <c r="AE185">
        <v>0</v>
      </c>
      <c r="AF185">
        <v>0</v>
      </c>
      <c r="AG185">
        <v>0</v>
      </c>
      <c r="AH185" t="s">
        <v>88</v>
      </c>
      <c r="AI185" s="1">
        <v>44621.453472222223</v>
      </c>
      <c r="AJ185">
        <v>113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21</v>
      </c>
      <c r="AQ185">
        <v>0</v>
      </c>
      <c r="AR185">
        <v>0</v>
      </c>
      <c r="AS185">
        <v>0</v>
      </c>
      <c r="AT185" t="s">
        <v>86</v>
      </c>
      <c r="AU185" t="s">
        <v>86</v>
      </c>
      <c r="AV185" t="s">
        <v>86</v>
      </c>
      <c r="AW185" t="s">
        <v>86</v>
      </c>
      <c r="AX185" t="s">
        <v>86</v>
      </c>
      <c r="AY185" t="s">
        <v>86</v>
      </c>
      <c r="AZ185" t="s">
        <v>86</v>
      </c>
      <c r="BA185" t="s">
        <v>86</v>
      </c>
      <c r="BB185" t="s">
        <v>86</v>
      </c>
      <c r="BC185" t="s">
        <v>86</v>
      </c>
      <c r="BD185" t="s">
        <v>86</v>
      </c>
      <c r="BE185" t="s">
        <v>86</v>
      </c>
    </row>
    <row r="186" spans="1:57" hidden="1" x14ac:dyDescent="0.45">
      <c r="A186" t="s">
        <v>525</v>
      </c>
      <c r="B186" t="s">
        <v>77</v>
      </c>
      <c r="C186" t="s">
        <v>521</v>
      </c>
      <c r="D186" t="s">
        <v>79</v>
      </c>
      <c r="E186" s="2" t="str">
        <f>HYPERLINK("capsilon://?command=openfolder&amp;siteaddress=envoy.emaiq-na2.net&amp;folderid=FX19B14A07-0239-E733-63A4-DBD103F33691","FX2202583")</f>
        <v>FX2202583</v>
      </c>
      <c r="F186" t="s">
        <v>80</v>
      </c>
      <c r="G186" t="s">
        <v>80</v>
      </c>
      <c r="H186" t="s">
        <v>81</v>
      </c>
      <c r="I186" t="s">
        <v>522</v>
      </c>
      <c r="J186">
        <v>188</v>
      </c>
      <c r="K186" t="s">
        <v>83</v>
      </c>
      <c r="L186" t="s">
        <v>84</v>
      </c>
      <c r="M186" t="s">
        <v>85</v>
      </c>
      <c r="N186">
        <v>2</v>
      </c>
      <c r="O186" s="1">
        <v>44623.370879629627</v>
      </c>
      <c r="P186" s="1">
        <v>44623.605381944442</v>
      </c>
      <c r="Q186">
        <v>18268</v>
      </c>
      <c r="R186">
        <v>1993</v>
      </c>
      <c r="S186" t="b">
        <v>0</v>
      </c>
      <c r="T186" t="s">
        <v>86</v>
      </c>
      <c r="U186" t="b">
        <v>1</v>
      </c>
      <c r="V186" t="s">
        <v>92</v>
      </c>
      <c r="W186" s="1">
        <v>44623.383958333332</v>
      </c>
      <c r="X186">
        <v>1089</v>
      </c>
      <c r="Y186">
        <v>196</v>
      </c>
      <c r="Z186">
        <v>0</v>
      </c>
      <c r="AA186">
        <v>196</v>
      </c>
      <c r="AB186">
        <v>66</v>
      </c>
      <c r="AC186">
        <v>130</v>
      </c>
      <c r="AD186">
        <v>-8</v>
      </c>
      <c r="AE186">
        <v>0</v>
      </c>
      <c r="AF186">
        <v>0</v>
      </c>
      <c r="AG186">
        <v>0</v>
      </c>
      <c r="AH186" t="s">
        <v>119</v>
      </c>
      <c r="AI186" s="1">
        <v>44623.605381944442</v>
      </c>
      <c r="AJ186">
        <v>893</v>
      </c>
      <c r="AK186">
        <v>4</v>
      </c>
      <c r="AL186">
        <v>0</v>
      </c>
      <c r="AM186">
        <v>4</v>
      </c>
      <c r="AN186">
        <v>33</v>
      </c>
      <c r="AO186">
        <v>4</v>
      </c>
      <c r="AP186">
        <v>-12</v>
      </c>
      <c r="AQ186">
        <v>0</v>
      </c>
      <c r="AR186">
        <v>0</v>
      </c>
      <c r="AS186">
        <v>0</v>
      </c>
      <c r="AT186" t="s">
        <v>86</v>
      </c>
      <c r="AU186" t="s">
        <v>86</v>
      </c>
      <c r="AV186" t="s">
        <v>86</v>
      </c>
      <c r="AW186" t="s">
        <v>86</v>
      </c>
      <c r="AX186" t="s">
        <v>86</v>
      </c>
      <c r="AY186" t="s">
        <v>86</v>
      </c>
      <c r="AZ186" t="s">
        <v>86</v>
      </c>
      <c r="BA186" t="s">
        <v>86</v>
      </c>
      <c r="BB186" t="s">
        <v>86</v>
      </c>
      <c r="BC186" t="s">
        <v>86</v>
      </c>
      <c r="BD186" t="s">
        <v>86</v>
      </c>
      <c r="BE186" t="s">
        <v>86</v>
      </c>
    </row>
    <row r="187" spans="1:57" hidden="1" x14ac:dyDescent="0.45">
      <c r="A187" t="s">
        <v>526</v>
      </c>
      <c r="B187" t="s">
        <v>77</v>
      </c>
      <c r="C187" t="s">
        <v>527</v>
      </c>
      <c r="D187" t="s">
        <v>79</v>
      </c>
      <c r="E187" s="2" t="str">
        <f>HYPERLINK("capsilon://?command=openfolder&amp;siteaddress=envoy.emaiq-na2.net&amp;folderid=FXAC39A198-7085-5B6E-8967-E16AF5F13756","FX220219")</f>
        <v>FX220219</v>
      </c>
      <c r="F187" t="s">
        <v>80</v>
      </c>
      <c r="G187" t="s">
        <v>80</v>
      </c>
      <c r="H187" t="s">
        <v>81</v>
      </c>
      <c r="I187" t="s">
        <v>528</v>
      </c>
      <c r="J187">
        <v>28</v>
      </c>
      <c r="K187" t="s">
        <v>83</v>
      </c>
      <c r="L187" t="s">
        <v>84</v>
      </c>
      <c r="M187" t="s">
        <v>85</v>
      </c>
      <c r="N187">
        <v>2</v>
      </c>
      <c r="O187" s="1">
        <v>44623.381273148145</v>
      </c>
      <c r="P187" s="1">
        <v>44623.750439814816</v>
      </c>
      <c r="Q187">
        <v>31670</v>
      </c>
      <c r="R187">
        <v>226</v>
      </c>
      <c r="S187" t="b">
        <v>0</v>
      </c>
      <c r="T187" t="s">
        <v>86</v>
      </c>
      <c r="U187" t="b">
        <v>0</v>
      </c>
      <c r="V187" t="s">
        <v>92</v>
      </c>
      <c r="W187" s="1">
        <v>44623.384895833333</v>
      </c>
      <c r="X187">
        <v>80</v>
      </c>
      <c r="Y187">
        <v>21</v>
      </c>
      <c r="Z187">
        <v>0</v>
      </c>
      <c r="AA187">
        <v>21</v>
      </c>
      <c r="AB187">
        <v>0</v>
      </c>
      <c r="AC187">
        <v>3</v>
      </c>
      <c r="AD187">
        <v>7</v>
      </c>
      <c r="AE187">
        <v>0</v>
      </c>
      <c r="AF187">
        <v>0</v>
      </c>
      <c r="AG187">
        <v>0</v>
      </c>
      <c r="AH187" t="s">
        <v>119</v>
      </c>
      <c r="AI187" s="1">
        <v>44623.750439814816</v>
      </c>
      <c r="AJ187">
        <v>138</v>
      </c>
      <c r="AK187">
        <v>1</v>
      </c>
      <c r="AL187">
        <v>0</v>
      </c>
      <c r="AM187">
        <v>1</v>
      </c>
      <c r="AN187">
        <v>0</v>
      </c>
      <c r="AO187">
        <v>1</v>
      </c>
      <c r="AP187">
        <v>6</v>
      </c>
      <c r="AQ187">
        <v>0</v>
      </c>
      <c r="AR187">
        <v>0</v>
      </c>
      <c r="AS187">
        <v>0</v>
      </c>
      <c r="AT187" t="s">
        <v>86</v>
      </c>
      <c r="AU187" t="s">
        <v>86</v>
      </c>
      <c r="AV187" t="s">
        <v>86</v>
      </c>
      <c r="AW187" t="s">
        <v>86</v>
      </c>
      <c r="AX187" t="s">
        <v>86</v>
      </c>
      <c r="AY187" t="s">
        <v>86</v>
      </c>
      <c r="AZ187" t="s">
        <v>86</v>
      </c>
      <c r="BA187" t="s">
        <v>86</v>
      </c>
      <c r="BB187" t="s">
        <v>86</v>
      </c>
      <c r="BC187" t="s">
        <v>86</v>
      </c>
      <c r="BD187" t="s">
        <v>86</v>
      </c>
      <c r="BE187" t="s">
        <v>86</v>
      </c>
    </row>
    <row r="188" spans="1:57" hidden="1" x14ac:dyDescent="0.45">
      <c r="A188" t="s">
        <v>529</v>
      </c>
      <c r="B188" t="s">
        <v>77</v>
      </c>
      <c r="C188" t="s">
        <v>121</v>
      </c>
      <c r="D188" t="s">
        <v>79</v>
      </c>
      <c r="E188" s="2" t="str">
        <f>HYPERLINK("capsilon://?command=openfolder&amp;siteaddress=envoy.emaiq-na2.net&amp;folderid=FXFA4CDCA4-25D0-55CB-7515-FA6B92E4BABE","FX2202487")</f>
        <v>FX2202487</v>
      </c>
      <c r="F188" t="s">
        <v>80</v>
      </c>
      <c r="G188" t="s">
        <v>80</v>
      </c>
      <c r="H188" t="s">
        <v>81</v>
      </c>
      <c r="I188" t="s">
        <v>530</v>
      </c>
      <c r="J188">
        <v>30</v>
      </c>
      <c r="K188" t="s">
        <v>83</v>
      </c>
      <c r="L188" t="s">
        <v>84</v>
      </c>
      <c r="M188" t="s">
        <v>85</v>
      </c>
      <c r="N188">
        <v>2</v>
      </c>
      <c r="O188" s="1">
        <v>44621.401087962964</v>
      </c>
      <c r="P188" s="1">
        <v>44621.595625000002</v>
      </c>
      <c r="Q188">
        <v>16601</v>
      </c>
      <c r="R188">
        <v>207</v>
      </c>
      <c r="S188" t="b">
        <v>0</v>
      </c>
      <c r="T188" t="s">
        <v>86</v>
      </c>
      <c r="U188" t="b">
        <v>0</v>
      </c>
      <c r="V188" t="s">
        <v>92</v>
      </c>
      <c r="W188" s="1">
        <v>44621.473703703705</v>
      </c>
      <c r="X188">
        <v>60</v>
      </c>
      <c r="Y188">
        <v>9</v>
      </c>
      <c r="Z188">
        <v>0</v>
      </c>
      <c r="AA188">
        <v>9</v>
      </c>
      <c r="AB188">
        <v>0</v>
      </c>
      <c r="AC188">
        <v>3</v>
      </c>
      <c r="AD188">
        <v>21</v>
      </c>
      <c r="AE188">
        <v>0</v>
      </c>
      <c r="AF188">
        <v>0</v>
      </c>
      <c r="AG188">
        <v>0</v>
      </c>
      <c r="AH188" t="s">
        <v>119</v>
      </c>
      <c r="AI188" s="1">
        <v>44621.595625000002</v>
      </c>
      <c r="AJ188">
        <v>126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21</v>
      </c>
      <c r="AQ188">
        <v>0</v>
      </c>
      <c r="AR188">
        <v>0</v>
      </c>
      <c r="AS188">
        <v>0</v>
      </c>
      <c r="AT188" t="s">
        <v>86</v>
      </c>
      <c r="AU188" t="s">
        <v>86</v>
      </c>
      <c r="AV188" t="s">
        <v>86</v>
      </c>
      <c r="AW188" t="s">
        <v>86</v>
      </c>
      <c r="AX188" t="s">
        <v>86</v>
      </c>
      <c r="AY188" t="s">
        <v>86</v>
      </c>
      <c r="AZ188" t="s">
        <v>86</v>
      </c>
      <c r="BA188" t="s">
        <v>86</v>
      </c>
      <c r="BB188" t="s">
        <v>86</v>
      </c>
      <c r="BC188" t="s">
        <v>86</v>
      </c>
      <c r="BD188" t="s">
        <v>86</v>
      </c>
      <c r="BE188" t="s">
        <v>86</v>
      </c>
    </row>
    <row r="189" spans="1:57" hidden="1" x14ac:dyDescent="0.45">
      <c r="A189" t="s">
        <v>531</v>
      </c>
      <c r="B189" t="s">
        <v>77</v>
      </c>
      <c r="C189" t="s">
        <v>532</v>
      </c>
      <c r="D189" t="s">
        <v>79</v>
      </c>
      <c r="E189" s="2" t="str">
        <f>HYPERLINK("capsilon://?command=openfolder&amp;siteaddress=envoy.emaiq-na2.net&amp;folderid=FX5827BB23-C665-0491-1AC5-D83A4C99FC40","FX2202377")</f>
        <v>FX2202377</v>
      </c>
      <c r="F189" t="s">
        <v>80</v>
      </c>
      <c r="G189" t="s">
        <v>80</v>
      </c>
      <c r="H189" t="s">
        <v>81</v>
      </c>
      <c r="I189" t="s">
        <v>533</v>
      </c>
      <c r="J189">
        <v>28</v>
      </c>
      <c r="K189" t="s">
        <v>83</v>
      </c>
      <c r="L189" t="s">
        <v>84</v>
      </c>
      <c r="M189" t="s">
        <v>85</v>
      </c>
      <c r="N189">
        <v>2</v>
      </c>
      <c r="O189" s="1">
        <v>44621.404131944444</v>
      </c>
      <c r="P189" s="1">
        <v>44621.596921296295</v>
      </c>
      <c r="Q189">
        <v>16147</v>
      </c>
      <c r="R189">
        <v>510</v>
      </c>
      <c r="S189" t="b">
        <v>0</v>
      </c>
      <c r="T189" t="s">
        <v>86</v>
      </c>
      <c r="U189" t="b">
        <v>0</v>
      </c>
      <c r="V189" t="s">
        <v>347</v>
      </c>
      <c r="W189" s="1">
        <v>44621.532916666663</v>
      </c>
      <c r="X189">
        <v>361</v>
      </c>
      <c r="Y189">
        <v>21</v>
      </c>
      <c r="Z189">
        <v>0</v>
      </c>
      <c r="AA189">
        <v>21</v>
      </c>
      <c r="AB189">
        <v>0</v>
      </c>
      <c r="AC189">
        <v>18</v>
      </c>
      <c r="AD189">
        <v>7</v>
      </c>
      <c r="AE189">
        <v>0</v>
      </c>
      <c r="AF189">
        <v>0</v>
      </c>
      <c r="AG189">
        <v>0</v>
      </c>
      <c r="AH189" t="s">
        <v>119</v>
      </c>
      <c r="AI189" s="1">
        <v>44621.596921296295</v>
      </c>
      <c r="AJ189">
        <v>111</v>
      </c>
      <c r="AK189">
        <v>1</v>
      </c>
      <c r="AL189">
        <v>0</v>
      </c>
      <c r="AM189">
        <v>1</v>
      </c>
      <c r="AN189">
        <v>0</v>
      </c>
      <c r="AO189">
        <v>1</v>
      </c>
      <c r="AP189">
        <v>6</v>
      </c>
      <c r="AQ189">
        <v>0</v>
      </c>
      <c r="AR189">
        <v>0</v>
      </c>
      <c r="AS189">
        <v>0</v>
      </c>
      <c r="AT189" t="s">
        <v>86</v>
      </c>
      <c r="AU189" t="s">
        <v>86</v>
      </c>
      <c r="AV189" t="s">
        <v>86</v>
      </c>
      <c r="AW189" t="s">
        <v>86</v>
      </c>
      <c r="AX189" t="s">
        <v>86</v>
      </c>
      <c r="AY189" t="s">
        <v>86</v>
      </c>
      <c r="AZ189" t="s">
        <v>86</v>
      </c>
      <c r="BA189" t="s">
        <v>86</v>
      </c>
      <c r="BB189" t="s">
        <v>86</v>
      </c>
      <c r="BC189" t="s">
        <v>86</v>
      </c>
      <c r="BD189" t="s">
        <v>86</v>
      </c>
      <c r="BE189" t="s">
        <v>86</v>
      </c>
    </row>
    <row r="190" spans="1:57" hidden="1" x14ac:dyDescent="0.45">
      <c r="A190" t="s">
        <v>534</v>
      </c>
      <c r="B190" t="s">
        <v>77</v>
      </c>
      <c r="C190" t="s">
        <v>207</v>
      </c>
      <c r="D190" t="s">
        <v>79</v>
      </c>
      <c r="E190" s="2" t="str">
        <f>HYPERLINK("capsilon://?command=openfolder&amp;siteaddress=envoy.emaiq-na2.net&amp;folderid=FX5065B72A-4E9C-CF37-A8BB-F3456C730F10","FX2201448")</f>
        <v>FX2201448</v>
      </c>
      <c r="F190" t="s">
        <v>80</v>
      </c>
      <c r="G190" t="s">
        <v>80</v>
      </c>
      <c r="H190" t="s">
        <v>81</v>
      </c>
      <c r="I190" t="s">
        <v>535</v>
      </c>
      <c r="J190">
        <v>156</v>
      </c>
      <c r="K190" t="s">
        <v>83</v>
      </c>
      <c r="L190" t="s">
        <v>84</v>
      </c>
      <c r="M190" t="s">
        <v>85</v>
      </c>
      <c r="N190">
        <v>2</v>
      </c>
      <c r="O190" s="1">
        <v>44623.394965277781</v>
      </c>
      <c r="P190" s="1">
        <v>44624.060219907406</v>
      </c>
      <c r="Q190">
        <v>55834</v>
      </c>
      <c r="R190">
        <v>1644</v>
      </c>
      <c r="S190" t="b">
        <v>0</v>
      </c>
      <c r="T190" t="s">
        <v>86</v>
      </c>
      <c r="U190" t="b">
        <v>0</v>
      </c>
      <c r="V190" t="s">
        <v>96</v>
      </c>
      <c r="W190" s="1">
        <v>44623.418553240743</v>
      </c>
      <c r="X190">
        <v>591</v>
      </c>
      <c r="Y190">
        <v>21</v>
      </c>
      <c r="Z190">
        <v>0</v>
      </c>
      <c r="AA190">
        <v>21</v>
      </c>
      <c r="AB190">
        <v>108</v>
      </c>
      <c r="AC190">
        <v>18</v>
      </c>
      <c r="AD190">
        <v>135</v>
      </c>
      <c r="AE190">
        <v>0</v>
      </c>
      <c r="AF190">
        <v>0</v>
      </c>
      <c r="AG190">
        <v>0</v>
      </c>
      <c r="AH190" t="s">
        <v>119</v>
      </c>
      <c r="AI190" s="1">
        <v>44624.060219907406</v>
      </c>
      <c r="AJ190">
        <v>661</v>
      </c>
      <c r="AK190">
        <v>0</v>
      </c>
      <c r="AL190">
        <v>0</v>
      </c>
      <c r="AM190">
        <v>0</v>
      </c>
      <c r="AN190">
        <v>108</v>
      </c>
      <c r="AO190">
        <v>0</v>
      </c>
      <c r="AP190">
        <v>135</v>
      </c>
      <c r="AQ190">
        <v>0</v>
      </c>
      <c r="AR190">
        <v>0</v>
      </c>
      <c r="AS190">
        <v>0</v>
      </c>
      <c r="AT190" t="s">
        <v>86</v>
      </c>
      <c r="AU190" t="s">
        <v>86</v>
      </c>
      <c r="AV190" t="s">
        <v>86</v>
      </c>
      <c r="AW190" t="s">
        <v>86</v>
      </c>
      <c r="AX190" t="s">
        <v>86</v>
      </c>
      <c r="AY190" t="s">
        <v>86</v>
      </c>
      <c r="AZ190" t="s">
        <v>86</v>
      </c>
      <c r="BA190" t="s">
        <v>86</v>
      </c>
      <c r="BB190" t="s">
        <v>86</v>
      </c>
      <c r="BC190" t="s">
        <v>86</v>
      </c>
      <c r="BD190" t="s">
        <v>86</v>
      </c>
      <c r="BE190" t="s">
        <v>86</v>
      </c>
    </row>
    <row r="191" spans="1:57" hidden="1" x14ac:dyDescent="0.45">
      <c r="A191" t="s">
        <v>536</v>
      </c>
      <c r="B191" t="s">
        <v>77</v>
      </c>
      <c r="C191" t="s">
        <v>537</v>
      </c>
      <c r="D191" t="s">
        <v>79</v>
      </c>
      <c r="E191" s="2" t="str">
        <f>HYPERLINK("capsilon://?command=openfolder&amp;siteaddress=envoy.emaiq-na2.net&amp;folderid=FXF40E5EF4-902E-21D0-116C-6FA38296CA2D","FX2202772")</f>
        <v>FX2202772</v>
      </c>
      <c r="F191" t="s">
        <v>80</v>
      </c>
      <c r="G191" t="s">
        <v>80</v>
      </c>
      <c r="H191" t="s">
        <v>81</v>
      </c>
      <c r="I191" t="s">
        <v>538</v>
      </c>
      <c r="J191">
        <v>386</v>
      </c>
      <c r="K191" t="s">
        <v>83</v>
      </c>
      <c r="L191" t="s">
        <v>84</v>
      </c>
      <c r="M191" t="s">
        <v>85</v>
      </c>
      <c r="N191">
        <v>2</v>
      </c>
      <c r="O191" s="1">
        <v>44623.40152777778</v>
      </c>
      <c r="P191" s="1">
        <v>44624.143587962964</v>
      </c>
      <c r="Q191">
        <v>60055</v>
      </c>
      <c r="R191">
        <v>4059</v>
      </c>
      <c r="S191" t="b">
        <v>0</v>
      </c>
      <c r="T191" t="s">
        <v>86</v>
      </c>
      <c r="U191" t="b">
        <v>0</v>
      </c>
      <c r="V191" t="s">
        <v>92</v>
      </c>
      <c r="W191" s="1">
        <v>44623.420185185183</v>
      </c>
      <c r="X191">
        <v>1556</v>
      </c>
      <c r="Y191">
        <v>317</v>
      </c>
      <c r="Z191">
        <v>0</v>
      </c>
      <c r="AA191">
        <v>317</v>
      </c>
      <c r="AB191">
        <v>0</v>
      </c>
      <c r="AC191">
        <v>110</v>
      </c>
      <c r="AD191">
        <v>69</v>
      </c>
      <c r="AE191">
        <v>0</v>
      </c>
      <c r="AF191">
        <v>0</v>
      </c>
      <c r="AG191">
        <v>0</v>
      </c>
      <c r="AH191" t="s">
        <v>119</v>
      </c>
      <c r="AI191" s="1">
        <v>44624.143587962964</v>
      </c>
      <c r="AJ191">
        <v>2493</v>
      </c>
      <c r="AK191">
        <v>75</v>
      </c>
      <c r="AL191">
        <v>0</v>
      </c>
      <c r="AM191">
        <v>75</v>
      </c>
      <c r="AN191">
        <v>0</v>
      </c>
      <c r="AO191">
        <v>73</v>
      </c>
      <c r="AP191">
        <v>-6</v>
      </c>
      <c r="AQ191">
        <v>0</v>
      </c>
      <c r="AR191">
        <v>0</v>
      </c>
      <c r="AS191">
        <v>0</v>
      </c>
      <c r="AT191" t="s">
        <v>86</v>
      </c>
      <c r="AU191" t="s">
        <v>86</v>
      </c>
      <c r="AV191" t="s">
        <v>86</v>
      </c>
      <c r="AW191" t="s">
        <v>86</v>
      </c>
      <c r="AX191" t="s">
        <v>86</v>
      </c>
      <c r="AY191" t="s">
        <v>86</v>
      </c>
      <c r="AZ191" t="s">
        <v>86</v>
      </c>
      <c r="BA191" t="s">
        <v>86</v>
      </c>
      <c r="BB191" t="s">
        <v>86</v>
      </c>
      <c r="BC191" t="s">
        <v>86</v>
      </c>
      <c r="BD191" t="s">
        <v>86</v>
      </c>
      <c r="BE191" t="s">
        <v>86</v>
      </c>
    </row>
    <row r="192" spans="1:57" hidden="1" x14ac:dyDescent="0.45">
      <c r="A192" t="s">
        <v>539</v>
      </c>
      <c r="B192" t="s">
        <v>77</v>
      </c>
      <c r="C192" t="s">
        <v>540</v>
      </c>
      <c r="D192" t="s">
        <v>79</v>
      </c>
      <c r="E192" s="2" t="str">
        <f>HYPERLINK("capsilon://?command=openfolder&amp;siteaddress=envoy.emaiq-na2.net&amp;folderid=FX6C6B1A97-1676-2BD8-2533-D2A722FC1A44","FX2201593")</f>
        <v>FX2201593</v>
      </c>
      <c r="F192" t="s">
        <v>80</v>
      </c>
      <c r="G192" t="s">
        <v>80</v>
      </c>
      <c r="H192" t="s">
        <v>81</v>
      </c>
      <c r="I192" t="s">
        <v>541</v>
      </c>
      <c r="J192">
        <v>83</v>
      </c>
      <c r="K192" t="s">
        <v>83</v>
      </c>
      <c r="L192" t="s">
        <v>84</v>
      </c>
      <c r="M192" t="s">
        <v>85</v>
      </c>
      <c r="N192">
        <v>2</v>
      </c>
      <c r="O192" s="1">
        <v>44623.406365740739</v>
      </c>
      <c r="P192" s="1">
        <v>44624.171087962961</v>
      </c>
      <c r="Q192">
        <v>65136</v>
      </c>
      <c r="R192">
        <v>936</v>
      </c>
      <c r="S192" t="b">
        <v>0</v>
      </c>
      <c r="T192" t="s">
        <v>86</v>
      </c>
      <c r="U192" t="b">
        <v>0</v>
      </c>
      <c r="V192" t="s">
        <v>96</v>
      </c>
      <c r="W192" s="1">
        <v>44623.423622685186</v>
      </c>
      <c r="X192">
        <v>438</v>
      </c>
      <c r="Y192">
        <v>54</v>
      </c>
      <c r="Z192">
        <v>0</v>
      </c>
      <c r="AA192">
        <v>54</v>
      </c>
      <c r="AB192">
        <v>0</v>
      </c>
      <c r="AC192">
        <v>28</v>
      </c>
      <c r="AD192">
        <v>29</v>
      </c>
      <c r="AE192">
        <v>0</v>
      </c>
      <c r="AF192">
        <v>0</v>
      </c>
      <c r="AG192">
        <v>0</v>
      </c>
      <c r="AH192" t="s">
        <v>104</v>
      </c>
      <c r="AI192" s="1">
        <v>44624.171087962961</v>
      </c>
      <c r="AJ192">
        <v>447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29</v>
      </c>
      <c r="AQ192">
        <v>0</v>
      </c>
      <c r="AR192">
        <v>0</v>
      </c>
      <c r="AS192">
        <v>0</v>
      </c>
      <c r="AT192" t="s">
        <v>86</v>
      </c>
      <c r="AU192" t="s">
        <v>86</v>
      </c>
      <c r="AV192" t="s">
        <v>86</v>
      </c>
      <c r="AW192" t="s">
        <v>86</v>
      </c>
      <c r="AX192" t="s">
        <v>86</v>
      </c>
      <c r="AY192" t="s">
        <v>86</v>
      </c>
      <c r="AZ192" t="s">
        <v>86</v>
      </c>
      <c r="BA192" t="s">
        <v>86</v>
      </c>
      <c r="BB192" t="s">
        <v>86</v>
      </c>
      <c r="BC192" t="s">
        <v>86</v>
      </c>
      <c r="BD192" t="s">
        <v>86</v>
      </c>
      <c r="BE192" t="s">
        <v>86</v>
      </c>
    </row>
    <row r="193" spans="1:57" hidden="1" x14ac:dyDescent="0.45">
      <c r="A193" t="s">
        <v>542</v>
      </c>
      <c r="B193" t="s">
        <v>77</v>
      </c>
      <c r="C193" t="s">
        <v>543</v>
      </c>
      <c r="D193" t="s">
        <v>79</v>
      </c>
      <c r="E193" s="2" t="str">
        <f>HYPERLINK("capsilon://?command=openfolder&amp;siteaddress=envoy.emaiq-na2.net&amp;folderid=FX789D12DA-0E1A-2FCB-18F1-2693C7AFE3D4","FX2202649")</f>
        <v>FX2202649</v>
      </c>
      <c r="F193" t="s">
        <v>80</v>
      </c>
      <c r="G193" t="s">
        <v>80</v>
      </c>
      <c r="H193" t="s">
        <v>81</v>
      </c>
      <c r="I193" t="s">
        <v>544</v>
      </c>
      <c r="J193">
        <v>172</v>
      </c>
      <c r="K193" t="s">
        <v>83</v>
      </c>
      <c r="L193" t="s">
        <v>84</v>
      </c>
      <c r="M193" t="s">
        <v>85</v>
      </c>
      <c r="N193">
        <v>1</v>
      </c>
      <c r="O193" s="1">
        <v>44623.423564814817</v>
      </c>
      <c r="P193" s="1">
        <v>44623.444930555554</v>
      </c>
      <c r="Q193">
        <v>1179</v>
      </c>
      <c r="R193">
        <v>667</v>
      </c>
      <c r="S193" t="b">
        <v>0</v>
      </c>
      <c r="T193" t="s">
        <v>86</v>
      </c>
      <c r="U193" t="b">
        <v>0</v>
      </c>
      <c r="V193" t="s">
        <v>96</v>
      </c>
      <c r="W193" s="1">
        <v>44623.444930555554</v>
      </c>
      <c r="X193">
        <v>623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172</v>
      </c>
      <c r="AE193">
        <v>145</v>
      </c>
      <c r="AF193">
        <v>0</v>
      </c>
      <c r="AG193">
        <v>7</v>
      </c>
      <c r="AH193" t="s">
        <v>86</v>
      </c>
      <c r="AI193" t="s">
        <v>86</v>
      </c>
      <c r="AJ193" t="s">
        <v>86</v>
      </c>
      <c r="AK193" t="s">
        <v>86</v>
      </c>
      <c r="AL193" t="s">
        <v>86</v>
      </c>
      <c r="AM193" t="s">
        <v>86</v>
      </c>
      <c r="AN193" t="s">
        <v>86</v>
      </c>
      <c r="AO193" t="s">
        <v>86</v>
      </c>
      <c r="AP193" t="s">
        <v>86</v>
      </c>
      <c r="AQ193" t="s">
        <v>86</v>
      </c>
      <c r="AR193" t="s">
        <v>86</v>
      </c>
      <c r="AS193" t="s">
        <v>86</v>
      </c>
      <c r="AT193" t="s">
        <v>86</v>
      </c>
      <c r="AU193" t="s">
        <v>86</v>
      </c>
      <c r="AV193" t="s">
        <v>86</v>
      </c>
      <c r="AW193" t="s">
        <v>86</v>
      </c>
      <c r="AX193" t="s">
        <v>86</v>
      </c>
      <c r="AY193" t="s">
        <v>86</v>
      </c>
      <c r="AZ193" t="s">
        <v>86</v>
      </c>
      <c r="BA193" t="s">
        <v>86</v>
      </c>
      <c r="BB193" t="s">
        <v>86</v>
      </c>
      <c r="BC193" t="s">
        <v>86</v>
      </c>
      <c r="BD193" t="s">
        <v>86</v>
      </c>
      <c r="BE193" t="s">
        <v>86</v>
      </c>
    </row>
    <row r="194" spans="1:57" hidden="1" x14ac:dyDescent="0.45">
      <c r="A194" t="s">
        <v>545</v>
      </c>
      <c r="B194" t="s">
        <v>77</v>
      </c>
      <c r="C194" t="s">
        <v>289</v>
      </c>
      <c r="D194" t="s">
        <v>79</v>
      </c>
      <c r="E194" s="2" t="str">
        <f>HYPERLINK("capsilon://?command=openfolder&amp;siteaddress=envoy.emaiq-na2.net&amp;folderid=FX8A2D2FC4-495F-69A7-721E-572CC71B729D","FX220276")</f>
        <v>FX220276</v>
      </c>
      <c r="F194" t="s">
        <v>80</v>
      </c>
      <c r="G194" t="s">
        <v>80</v>
      </c>
      <c r="H194" t="s">
        <v>81</v>
      </c>
      <c r="I194" t="s">
        <v>546</v>
      </c>
      <c r="J194">
        <v>32</v>
      </c>
      <c r="K194" t="s">
        <v>83</v>
      </c>
      <c r="L194" t="s">
        <v>84</v>
      </c>
      <c r="M194" t="s">
        <v>85</v>
      </c>
      <c r="N194">
        <v>1</v>
      </c>
      <c r="O194" s="1">
        <v>44623.424467592595</v>
      </c>
      <c r="P194" s="1">
        <v>44623.443460648145</v>
      </c>
      <c r="Q194">
        <v>1442</v>
      </c>
      <c r="R194">
        <v>199</v>
      </c>
      <c r="S194" t="b">
        <v>0</v>
      </c>
      <c r="T194" t="s">
        <v>86</v>
      </c>
      <c r="U194" t="b">
        <v>0</v>
      </c>
      <c r="V194" t="s">
        <v>92</v>
      </c>
      <c r="W194" s="1">
        <v>44623.443460648145</v>
      </c>
      <c r="X194">
        <v>199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32</v>
      </c>
      <c r="AE194">
        <v>27</v>
      </c>
      <c r="AF194">
        <v>0</v>
      </c>
      <c r="AG194">
        <v>4</v>
      </c>
      <c r="AH194" t="s">
        <v>86</v>
      </c>
      <c r="AI194" t="s">
        <v>86</v>
      </c>
      <c r="AJ194" t="s">
        <v>86</v>
      </c>
      <c r="AK194" t="s">
        <v>86</v>
      </c>
      <c r="AL194" t="s">
        <v>86</v>
      </c>
      <c r="AM194" t="s">
        <v>86</v>
      </c>
      <c r="AN194" t="s">
        <v>86</v>
      </c>
      <c r="AO194" t="s">
        <v>86</v>
      </c>
      <c r="AP194" t="s">
        <v>86</v>
      </c>
      <c r="AQ194" t="s">
        <v>86</v>
      </c>
      <c r="AR194" t="s">
        <v>86</v>
      </c>
      <c r="AS194" t="s">
        <v>86</v>
      </c>
      <c r="AT194" t="s">
        <v>86</v>
      </c>
      <c r="AU194" t="s">
        <v>86</v>
      </c>
      <c r="AV194" t="s">
        <v>86</v>
      </c>
      <c r="AW194" t="s">
        <v>86</v>
      </c>
      <c r="AX194" t="s">
        <v>86</v>
      </c>
      <c r="AY194" t="s">
        <v>86</v>
      </c>
      <c r="AZ194" t="s">
        <v>86</v>
      </c>
      <c r="BA194" t="s">
        <v>86</v>
      </c>
      <c r="BB194" t="s">
        <v>86</v>
      </c>
      <c r="BC194" t="s">
        <v>86</v>
      </c>
      <c r="BD194" t="s">
        <v>86</v>
      </c>
      <c r="BE194" t="s">
        <v>86</v>
      </c>
    </row>
    <row r="195" spans="1:57" hidden="1" x14ac:dyDescent="0.45">
      <c r="A195" t="s">
        <v>547</v>
      </c>
      <c r="B195" t="s">
        <v>77</v>
      </c>
      <c r="C195" t="s">
        <v>548</v>
      </c>
      <c r="D195" t="s">
        <v>79</v>
      </c>
      <c r="E195" s="2" t="str">
        <f>HYPERLINK("capsilon://?command=openfolder&amp;siteaddress=envoy.emaiq-na2.net&amp;folderid=FXE714E253-B093-C0A2-5755-2D3F60B63200","FX220311")</f>
        <v>FX220311</v>
      </c>
      <c r="F195" t="s">
        <v>80</v>
      </c>
      <c r="G195" t="s">
        <v>80</v>
      </c>
      <c r="H195" t="s">
        <v>81</v>
      </c>
      <c r="I195" t="s">
        <v>549</v>
      </c>
      <c r="J195">
        <v>246</v>
      </c>
      <c r="K195" t="s">
        <v>83</v>
      </c>
      <c r="L195" t="s">
        <v>84</v>
      </c>
      <c r="M195" t="s">
        <v>85</v>
      </c>
      <c r="N195">
        <v>1</v>
      </c>
      <c r="O195" s="1">
        <v>44623.438715277778</v>
      </c>
      <c r="P195" s="1">
        <v>44623.451793981483</v>
      </c>
      <c r="Q195">
        <v>411</v>
      </c>
      <c r="R195">
        <v>719</v>
      </c>
      <c r="S195" t="b">
        <v>0</v>
      </c>
      <c r="T195" t="s">
        <v>86</v>
      </c>
      <c r="U195" t="b">
        <v>0</v>
      </c>
      <c r="V195" t="s">
        <v>92</v>
      </c>
      <c r="W195" s="1">
        <v>44623.451793981483</v>
      </c>
      <c r="X195">
        <v>719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246</v>
      </c>
      <c r="AE195">
        <v>208</v>
      </c>
      <c r="AF195">
        <v>0</v>
      </c>
      <c r="AG195">
        <v>6</v>
      </c>
      <c r="AH195" t="s">
        <v>86</v>
      </c>
      <c r="AI195" t="s">
        <v>86</v>
      </c>
      <c r="AJ195" t="s">
        <v>86</v>
      </c>
      <c r="AK195" t="s">
        <v>86</v>
      </c>
      <c r="AL195" t="s">
        <v>86</v>
      </c>
      <c r="AM195" t="s">
        <v>86</v>
      </c>
      <c r="AN195" t="s">
        <v>86</v>
      </c>
      <c r="AO195" t="s">
        <v>86</v>
      </c>
      <c r="AP195" t="s">
        <v>86</v>
      </c>
      <c r="AQ195" t="s">
        <v>86</v>
      </c>
      <c r="AR195" t="s">
        <v>86</v>
      </c>
      <c r="AS195" t="s">
        <v>86</v>
      </c>
      <c r="AT195" t="s">
        <v>86</v>
      </c>
      <c r="AU195" t="s">
        <v>86</v>
      </c>
      <c r="AV195" t="s">
        <v>86</v>
      </c>
      <c r="AW195" t="s">
        <v>86</v>
      </c>
      <c r="AX195" t="s">
        <v>86</v>
      </c>
      <c r="AY195" t="s">
        <v>86</v>
      </c>
      <c r="AZ195" t="s">
        <v>86</v>
      </c>
      <c r="BA195" t="s">
        <v>86</v>
      </c>
      <c r="BB195" t="s">
        <v>86</v>
      </c>
      <c r="BC195" t="s">
        <v>86</v>
      </c>
      <c r="BD195" t="s">
        <v>86</v>
      </c>
      <c r="BE195" t="s">
        <v>86</v>
      </c>
    </row>
    <row r="196" spans="1:57" hidden="1" x14ac:dyDescent="0.45">
      <c r="A196" t="s">
        <v>550</v>
      </c>
      <c r="B196" t="s">
        <v>77</v>
      </c>
      <c r="C196" t="s">
        <v>289</v>
      </c>
      <c r="D196" t="s">
        <v>79</v>
      </c>
      <c r="E196" s="2" t="str">
        <f>HYPERLINK("capsilon://?command=openfolder&amp;siteaddress=envoy.emaiq-na2.net&amp;folderid=FX8A2D2FC4-495F-69A7-721E-572CC71B729D","FX220276")</f>
        <v>FX220276</v>
      </c>
      <c r="F196" t="s">
        <v>80</v>
      </c>
      <c r="G196" t="s">
        <v>80</v>
      </c>
      <c r="H196" t="s">
        <v>81</v>
      </c>
      <c r="I196" t="s">
        <v>546</v>
      </c>
      <c r="J196">
        <v>128</v>
      </c>
      <c r="K196" t="s">
        <v>83</v>
      </c>
      <c r="L196" t="s">
        <v>84</v>
      </c>
      <c r="M196" t="s">
        <v>85</v>
      </c>
      <c r="N196">
        <v>2</v>
      </c>
      <c r="O196" s="1">
        <v>44623.444201388891</v>
      </c>
      <c r="P196" s="1">
        <v>44623.612199074072</v>
      </c>
      <c r="Q196">
        <v>12973</v>
      </c>
      <c r="R196">
        <v>1542</v>
      </c>
      <c r="S196" t="b">
        <v>0</v>
      </c>
      <c r="T196" t="s">
        <v>86</v>
      </c>
      <c r="U196" t="b">
        <v>1</v>
      </c>
      <c r="V196" t="s">
        <v>92</v>
      </c>
      <c r="W196" s="1">
        <v>44623.463402777779</v>
      </c>
      <c r="X196">
        <v>901</v>
      </c>
      <c r="Y196">
        <v>180</v>
      </c>
      <c r="Z196">
        <v>0</v>
      </c>
      <c r="AA196">
        <v>180</v>
      </c>
      <c r="AB196">
        <v>0</v>
      </c>
      <c r="AC196">
        <v>129</v>
      </c>
      <c r="AD196">
        <v>-52</v>
      </c>
      <c r="AE196">
        <v>0</v>
      </c>
      <c r="AF196">
        <v>0</v>
      </c>
      <c r="AG196">
        <v>0</v>
      </c>
      <c r="AH196" t="s">
        <v>119</v>
      </c>
      <c r="AI196" s="1">
        <v>44623.612199074072</v>
      </c>
      <c r="AJ196">
        <v>589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-52</v>
      </c>
      <c r="AQ196">
        <v>0</v>
      </c>
      <c r="AR196">
        <v>0</v>
      </c>
      <c r="AS196">
        <v>0</v>
      </c>
      <c r="AT196" t="s">
        <v>86</v>
      </c>
      <c r="AU196" t="s">
        <v>86</v>
      </c>
      <c r="AV196" t="s">
        <v>86</v>
      </c>
      <c r="AW196" t="s">
        <v>86</v>
      </c>
      <c r="AX196" t="s">
        <v>86</v>
      </c>
      <c r="AY196" t="s">
        <v>86</v>
      </c>
      <c r="AZ196" t="s">
        <v>86</v>
      </c>
      <c r="BA196" t="s">
        <v>86</v>
      </c>
      <c r="BB196" t="s">
        <v>86</v>
      </c>
      <c r="BC196" t="s">
        <v>86</v>
      </c>
      <c r="BD196" t="s">
        <v>86</v>
      </c>
      <c r="BE196" t="s">
        <v>86</v>
      </c>
    </row>
    <row r="197" spans="1:57" hidden="1" x14ac:dyDescent="0.45">
      <c r="A197" t="s">
        <v>551</v>
      </c>
      <c r="B197" t="s">
        <v>77</v>
      </c>
      <c r="C197" t="s">
        <v>543</v>
      </c>
      <c r="D197" t="s">
        <v>79</v>
      </c>
      <c r="E197" s="2" t="str">
        <f>HYPERLINK("capsilon://?command=openfolder&amp;siteaddress=envoy.emaiq-na2.net&amp;folderid=FX789D12DA-0E1A-2FCB-18F1-2693C7AFE3D4","FX2202649")</f>
        <v>FX2202649</v>
      </c>
      <c r="F197" t="s">
        <v>80</v>
      </c>
      <c r="G197" t="s">
        <v>80</v>
      </c>
      <c r="H197" t="s">
        <v>81</v>
      </c>
      <c r="I197" t="s">
        <v>544</v>
      </c>
      <c r="J197">
        <v>248</v>
      </c>
      <c r="K197" t="s">
        <v>83</v>
      </c>
      <c r="L197" t="s">
        <v>84</v>
      </c>
      <c r="M197" t="s">
        <v>85</v>
      </c>
      <c r="N197">
        <v>2</v>
      </c>
      <c r="O197" s="1">
        <v>44623.446701388886</v>
      </c>
      <c r="P197" s="1">
        <v>44623.621782407405</v>
      </c>
      <c r="Q197">
        <v>13087</v>
      </c>
      <c r="R197">
        <v>2040</v>
      </c>
      <c r="S197" t="b">
        <v>0</v>
      </c>
      <c r="T197" t="s">
        <v>86</v>
      </c>
      <c r="U197" t="b">
        <v>1</v>
      </c>
      <c r="V197" t="s">
        <v>96</v>
      </c>
      <c r="W197" s="1">
        <v>44623.460694444446</v>
      </c>
      <c r="X197">
        <v>1199</v>
      </c>
      <c r="Y197">
        <v>185</v>
      </c>
      <c r="Z197">
        <v>0</v>
      </c>
      <c r="AA197">
        <v>185</v>
      </c>
      <c r="AB197">
        <v>37</v>
      </c>
      <c r="AC197">
        <v>76</v>
      </c>
      <c r="AD197">
        <v>63</v>
      </c>
      <c r="AE197">
        <v>0</v>
      </c>
      <c r="AF197">
        <v>0</v>
      </c>
      <c r="AG197">
        <v>0</v>
      </c>
      <c r="AH197" t="s">
        <v>119</v>
      </c>
      <c r="AI197" s="1">
        <v>44623.621782407405</v>
      </c>
      <c r="AJ197">
        <v>827</v>
      </c>
      <c r="AK197">
        <v>1</v>
      </c>
      <c r="AL197">
        <v>0</v>
      </c>
      <c r="AM197">
        <v>1</v>
      </c>
      <c r="AN197">
        <v>37</v>
      </c>
      <c r="AO197">
        <v>1</v>
      </c>
      <c r="AP197">
        <v>62</v>
      </c>
      <c r="AQ197">
        <v>0</v>
      </c>
      <c r="AR197">
        <v>0</v>
      </c>
      <c r="AS197">
        <v>0</v>
      </c>
      <c r="AT197" t="s">
        <v>86</v>
      </c>
      <c r="AU197" t="s">
        <v>86</v>
      </c>
      <c r="AV197" t="s">
        <v>86</v>
      </c>
      <c r="AW197" t="s">
        <v>86</v>
      </c>
      <c r="AX197" t="s">
        <v>86</v>
      </c>
      <c r="AY197" t="s">
        <v>86</v>
      </c>
      <c r="AZ197" t="s">
        <v>86</v>
      </c>
      <c r="BA197" t="s">
        <v>86</v>
      </c>
      <c r="BB197" t="s">
        <v>86</v>
      </c>
      <c r="BC197" t="s">
        <v>86</v>
      </c>
      <c r="BD197" t="s">
        <v>86</v>
      </c>
      <c r="BE197" t="s">
        <v>86</v>
      </c>
    </row>
    <row r="198" spans="1:57" hidden="1" x14ac:dyDescent="0.45">
      <c r="A198" t="s">
        <v>552</v>
      </c>
      <c r="B198" t="s">
        <v>77</v>
      </c>
      <c r="C198" t="s">
        <v>548</v>
      </c>
      <c r="D198" t="s">
        <v>79</v>
      </c>
      <c r="E198" s="2" t="str">
        <f>HYPERLINK("capsilon://?command=openfolder&amp;siteaddress=envoy.emaiq-na2.net&amp;folderid=FXE714E253-B093-C0A2-5755-2D3F60B63200","FX220311")</f>
        <v>FX220311</v>
      </c>
      <c r="F198" t="s">
        <v>80</v>
      </c>
      <c r="G198" t="s">
        <v>80</v>
      </c>
      <c r="H198" t="s">
        <v>81</v>
      </c>
      <c r="I198" t="s">
        <v>549</v>
      </c>
      <c r="J198">
        <v>256</v>
      </c>
      <c r="K198" t="s">
        <v>83</v>
      </c>
      <c r="L198" t="s">
        <v>84</v>
      </c>
      <c r="M198" t="s">
        <v>85</v>
      </c>
      <c r="N198">
        <v>2</v>
      </c>
      <c r="O198" s="1">
        <v>44623.452893518515</v>
      </c>
      <c r="P198" s="1">
        <v>44623.628923611112</v>
      </c>
      <c r="Q198">
        <v>14064</v>
      </c>
      <c r="R198">
        <v>1145</v>
      </c>
      <c r="S198" t="b">
        <v>0</v>
      </c>
      <c r="T198" t="s">
        <v>86</v>
      </c>
      <c r="U198" t="b">
        <v>1</v>
      </c>
      <c r="V198" t="s">
        <v>92</v>
      </c>
      <c r="W198" s="1">
        <v>44623.468888888892</v>
      </c>
      <c r="X198">
        <v>466</v>
      </c>
      <c r="Y198">
        <v>157</v>
      </c>
      <c r="Z198">
        <v>0</v>
      </c>
      <c r="AA198">
        <v>157</v>
      </c>
      <c r="AB198">
        <v>74</v>
      </c>
      <c r="AC198">
        <v>25</v>
      </c>
      <c r="AD198">
        <v>99</v>
      </c>
      <c r="AE198">
        <v>0</v>
      </c>
      <c r="AF198">
        <v>0</v>
      </c>
      <c r="AG198">
        <v>0</v>
      </c>
      <c r="AH198" t="s">
        <v>119</v>
      </c>
      <c r="AI198" s="1">
        <v>44623.628923611112</v>
      </c>
      <c r="AJ198">
        <v>616</v>
      </c>
      <c r="AK198">
        <v>0</v>
      </c>
      <c r="AL198">
        <v>0</v>
      </c>
      <c r="AM198">
        <v>0</v>
      </c>
      <c r="AN198">
        <v>37</v>
      </c>
      <c r="AO198">
        <v>0</v>
      </c>
      <c r="AP198">
        <v>99</v>
      </c>
      <c r="AQ198">
        <v>0</v>
      </c>
      <c r="AR198">
        <v>0</v>
      </c>
      <c r="AS198">
        <v>0</v>
      </c>
      <c r="AT198" t="s">
        <v>86</v>
      </c>
      <c r="AU198" t="s">
        <v>86</v>
      </c>
      <c r="AV198" t="s">
        <v>86</v>
      </c>
      <c r="AW198" t="s">
        <v>86</v>
      </c>
      <c r="AX198" t="s">
        <v>86</v>
      </c>
      <c r="AY198" t="s">
        <v>86</v>
      </c>
      <c r="AZ198" t="s">
        <v>86</v>
      </c>
      <c r="BA198" t="s">
        <v>86</v>
      </c>
      <c r="BB198" t="s">
        <v>86</v>
      </c>
      <c r="BC198" t="s">
        <v>86</v>
      </c>
      <c r="BD198" t="s">
        <v>86</v>
      </c>
      <c r="BE198" t="s">
        <v>86</v>
      </c>
    </row>
    <row r="199" spans="1:57" hidden="1" x14ac:dyDescent="0.45">
      <c r="A199" t="s">
        <v>553</v>
      </c>
      <c r="B199" t="s">
        <v>77</v>
      </c>
      <c r="C199" t="s">
        <v>554</v>
      </c>
      <c r="D199" t="s">
        <v>79</v>
      </c>
      <c r="E199" s="2" t="str">
        <f>HYPERLINK("capsilon://?command=openfolder&amp;siteaddress=envoy.emaiq-na2.net&amp;folderid=FX839BCD46-1F0F-03B5-1AF7-0B9F1336EC4A","FX2202340")</f>
        <v>FX2202340</v>
      </c>
      <c r="F199" t="s">
        <v>80</v>
      </c>
      <c r="G199" t="s">
        <v>80</v>
      </c>
      <c r="H199" t="s">
        <v>81</v>
      </c>
      <c r="I199" t="s">
        <v>555</v>
      </c>
      <c r="J199">
        <v>147</v>
      </c>
      <c r="K199" t="s">
        <v>83</v>
      </c>
      <c r="L199" t="s">
        <v>84</v>
      </c>
      <c r="M199" t="s">
        <v>85</v>
      </c>
      <c r="N199">
        <v>2</v>
      </c>
      <c r="O199" s="1">
        <v>44623.455428240741</v>
      </c>
      <c r="P199" s="1">
        <v>44624.178206018521</v>
      </c>
      <c r="Q199">
        <v>61312</v>
      </c>
      <c r="R199">
        <v>1136</v>
      </c>
      <c r="S199" t="b">
        <v>0</v>
      </c>
      <c r="T199" t="s">
        <v>86</v>
      </c>
      <c r="U199" t="b">
        <v>0</v>
      </c>
      <c r="V199" t="s">
        <v>92</v>
      </c>
      <c r="W199" s="1">
        <v>44623.488067129627</v>
      </c>
      <c r="X199">
        <v>522</v>
      </c>
      <c r="Y199">
        <v>129</v>
      </c>
      <c r="Z199">
        <v>0</v>
      </c>
      <c r="AA199">
        <v>129</v>
      </c>
      <c r="AB199">
        <v>0</v>
      </c>
      <c r="AC199">
        <v>33</v>
      </c>
      <c r="AD199">
        <v>18</v>
      </c>
      <c r="AE199">
        <v>0</v>
      </c>
      <c r="AF199">
        <v>0</v>
      </c>
      <c r="AG199">
        <v>0</v>
      </c>
      <c r="AH199" t="s">
        <v>104</v>
      </c>
      <c r="AI199" s="1">
        <v>44624.178206018521</v>
      </c>
      <c r="AJ199">
        <v>614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18</v>
      </c>
      <c r="AQ199">
        <v>0</v>
      </c>
      <c r="AR199">
        <v>0</v>
      </c>
      <c r="AS199">
        <v>0</v>
      </c>
      <c r="AT199" t="s">
        <v>86</v>
      </c>
      <c r="AU199" t="s">
        <v>86</v>
      </c>
      <c r="AV199" t="s">
        <v>86</v>
      </c>
      <c r="AW199" t="s">
        <v>86</v>
      </c>
      <c r="AX199" t="s">
        <v>86</v>
      </c>
      <c r="AY199" t="s">
        <v>86</v>
      </c>
      <c r="AZ199" t="s">
        <v>86</v>
      </c>
      <c r="BA199" t="s">
        <v>86</v>
      </c>
      <c r="BB199" t="s">
        <v>86</v>
      </c>
      <c r="BC199" t="s">
        <v>86</v>
      </c>
      <c r="BD199" t="s">
        <v>86</v>
      </c>
      <c r="BE199" t="s">
        <v>86</v>
      </c>
    </row>
    <row r="200" spans="1:57" hidden="1" x14ac:dyDescent="0.45">
      <c r="A200" t="s">
        <v>556</v>
      </c>
      <c r="B200" t="s">
        <v>77</v>
      </c>
      <c r="C200" t="s">
        <v>99</v>
      </c>
      <c r="D200" t="s">
        <v>79</v>
      </c>
      <c r="E200" s="2" t="str">
        <f>HYPERLINK("capsilon://?command=openfolder&amp;siteaddress=envoy.emaiq-na2.net&amp;folderid=FXBFC80110-DBE0-36B8-75D3-F8787A872862","FX220291")</f>
        <v>FX220291</v>
      </c>
      <c r="F200" t="s">
        <v>80</v>
      </c>
      <c r="G200" t="s">
        <v>80</v>
      </c>
      <c r="H200" t="s">
        <v>81</v>
      </c>
      <c r="I200" t="s">
        <v>471</v>
      </c>
      <c r="J200">
        <v>38</v>
      </c>
      <c r="K200" t="s">
        <v>83</v>
      </c>
      <c r="L200" t="s">
        <v>84</v>
      </c>
      <c r="M200" t="s">
        <v>85</v>
      </c>
      <c r="N200">
        <v>2</v>
      </c>
      <c r="O200" s="1">
        <v>44623.458657407406</v>
      </c>
      <c r="P200" s="1">
        <v>44623.63244212963</v>
      </c>
      <c r="Q200">
        <v>14088</v>
      </c>
      <c r="R200">
        <v>927</v>
      </c>
      <c r="S200" t="b">
        <v>0</v>
      </c>
      <c r="T200" t="s">
        <v>86</v>
      </c>
      <c r="U200" t="b">
        <v>1</v>
      </c>
      <c r="V200" t="s">
        <v>96</v>
      </c>
      <c r="W200" s="1">
        <v>44623.50203703704</v>
      </c>
      <c r="X200">
        <v>591</v>
      </c>
      <c r="Y200">
        <v>37</v>
      </c>
      <c r="Z200">
        <v>0</v>
      </c>
      <c r="AA200">
        <v>37</v>
      </c>
      <c r="AB200">
        <v>0</v>
      </c>
      <c r="AC200">
        <v>30</v>
      </c>
      <c r="AD200">
        <v>1</v>
      </c>
      <c r="AE200">
        <v>0</v>
      </c>
      <c r="AF200">
        <v>0</v>
      </c>
      <c r="AG200">
        <v>0</v>
      </c>
      <c r="AH200" t="s">
        <v>119</v>
      </c>
      <c r="AI200" s="1">
        <v>44623.63244212963</v>
      </c>
      <c r="AJ200">
        <v>303</v>
      </c>
      <c r="AK200">
        <v>2</v>
      </c>
      <c r="AL200">
        <v>0</v>
      </c>
      <c r="AM200">
        <v>2</v>
      </c>
      <c r="AN200">
        <v>0</v>
      </c>
      <c r="AO200">
        <v>2</v>
      </c>
      <c r="AP200">
        <v>-1</v>
      </c>
      <c r="AQ200">
        <v>0</v>
      </c>
      <c r="AR200">
        <v>0</v>
      </c>
      <c r="AS200">
        <v>0</v>
      </c>
      <c r="AT200" t="s">
        <v>86</v>
      </c>
      <c r="AU200" t="s">
        <v>86</v>
      </c>
      <c r="AV200" t="s">
        <v>86</v>
      </c>
      <c r="AW200" t="s">
        <v>86</v>
      </c>
      <c r="AX200" t="s">
        <v>86</v>
      </c>
      <c r="AY200" t="s">
        <v>86</v>
      </c>
      <c r="AZ200" t="s">
        <v>86</v>
      </c>
      <c r="BA200" t="s">
        <v>86</v>
      </c>
      <c r="BB200" t="s">
        <v>86</v>
      </c>
      <c r="BC200" t="s">
        <v>86</v>
      </c>
      <c r="BD200" t="s">
        <v>86</v>
      </c>
      <c r="BE200" t="s">
        <v>86</v>
      </c>
    </row>
    <row r="201" spans="1:57" hidden="1" x14ac:dyDescent="0.45">
      <c r="A201" t="s">
        <v>557</v>
      </c>
      <c r="B201" t="s">
        <v>77</v>
      </c>
      <c r="C201" t="s">
        <v>558</v>
      </c>
      <c r="D201" t="s">
        <v>79</v>
      </c>
      <c r="E201" s="2" t="str">
        <f>HYPERLINK("capsilon://?command=openfolder&amp;siteaddress=envoy.emaiq-na2.net&amp;folderid=FX4DBC0E27-5A8C-B25A-D0C9-4176A8D7266E","FX2202329")</f>
        <v>FX2202329</v>
      </c>
      <c r="F201" t="s">
        <v>80</v>
      </c>
      <c r="G201" t="s">
        <v>80</v>
      </c>
      <c r="H201" t="s">
        <v>81</v>
      </c>
      <c r="I201" t="s">
        <v>559</v>
      </c>
      <c r="J201">
        <v>30</v>
      </c>
      <c r="K201" t="s">
        <v>83</v>
      </c>
      <c r="L201" t="s">
        <v>84</v>
      </c>
      <c r="M201" t="s">
        <v>85</v>
      </c>
      <c r="N201">
        <v>2</v>
      </c>
      <c r="O201" s="1">
        <v>44623.465081018519</v>
      </c>
      <c r="P201" s="1">
        <v>44624.191261574073</v>
      </c>
      <c r="Q201">
        <v>62329</v>
      </c>
      <c r="R201">
        <v>413</v>
      </c>
      <c r="S201" t="b">
        <v>0</v>
      </c>
      <c r="T201" t="s">
        <v>86</v>
      </c>
      <c r="U201" t="b">
        <v>0</v>
      </c>
      <c r="V201" t="s">
        <v>92</v>
      </c>
      <c r="W201" s="1">
        <v>44623.491712962961</v>
      </c>
      <c r="X201">
        <v>315</v>
      </c>
      <c r="Y201">
        <v>9</v>
      </c>
      <c r="Z201">
        <v>0</v>
      </c>
      <c r="AA201">
        <v>9</v>
      </c>
      <c r="AB201">
        <v>0</v>
      </c>
      <c r="AC201">
        <v>3</v>
      </c>
      <c r="AD201">
        <v>21</v>
      </c>
      <c r="AE201">
        <v>0</v>
      </c>
      <c r="AF201">
        <v>0</v>
      </c>
      <c r="AG201">
        <v>0</v>
      </c>
      <c r="AH201" t="s">
        <v>199</v>
      </c>
      <c r="AI201" s="1">
        <v>44624.191261574073</v>
      </c>
      <c r="AJ201">
        <v>98</v>
      </c>
      <c r="AK201">
        <v>1</v>
      </c>
      <c r="AL201">
        <v>0</v>
      </c>
      <c r="AM201">
        <v>1</v>
      </c>
      <c r="AN201">
        <v>0</v>
      </c>
      <c r="AO201">
        <v>1</v>
      </c>
      <c r="AP201">
        <v>20</v>
      </c>
      <c r="AQ201">
        <v>0</v>
      </c>
      <c r="AR201">
        <v>0</v>
      </c>
      <c r="AS201">
        <v>0</v>
      </c>
      <c r="AT201" t="s">
        <v>86</v>
      </c>
      <c r="AU201" t="s">
        <v>86</v>
      </c>
      <c r="AV201" t="s">
        <v>86</v>
      </c>
      <c r="AW201" t="s">
        <v>86</v>
      </c>
      <c r="AX201" t="s">
        <v>86</v>
      </c>
      <c r="AY201" t="s">
        <v>86</v>
      </c>
      <c r="AZ201" t="s">
        <v>86</v>
      </c>
      <c r="BA201" t="s">
        <v>86</v>
      </c>
      <c r="BB201" t="s">
        <v>86</v>
      </c>
      <c r="BC201" t="s">
        <v>86</v>
      </c>
      <c r="BD201" t="s">
        <v>86</v>
      </c>
      <c r="BE201" t="s">
        <v>86</v>
      </c>
    </row>
    <row r="202" spans="1:57" hidden="1" x14ac:dyDescent="0.45">
      <c r="A202" t="s">
        <v>560</v>
      </c>
      <c r="B202" t="s">
        <v>77</v>
      </c>
      <c r="C202" t="s">
        <v>476</v>
      </c>
      <c r="D202" t="s">
        <v>79</v>
      </c>
      <c r="E202" s="2" t="str">
        <f>HYPERLINK("capsilon://?command=openfolder&amp;siteaddress=envoy.emaiq-na2.net&amp;folderid=FXD52C8F1A-7E35-283C-1ED3-86EACCB0ADA2","FX2202242")</f>
        <v>FX2202242</v>
      </c>
      <c r="F202" t="s">
        <v>80</v>
      </c>
      <c r="G202" t="s">
        <v>80</v>
      </c>
      <c r="H202" t="s">
        <v>81</v>
      </c>
      <c r="I202" t="s">
        <v>561</v>
      </c>
      <c r="J202">
        <v>66</v>
      </c>
      <c r="K202" t="s">
        <v>83</v>
      </c>
      <c r="L202" t="s">
        <v>84</v>
      </c>
      <c r="M202" t="s">
        <v>85</v>
      </c>
      <c r="N202">
        <v>2</v>
      </c>
      <c r="O202" s="1">
        <v>44623.47378472222</v>
      </c>
      <c r="P202" s="1">
        <v>44624.193206018521</v>
      </c>
      <c r="Q202">
        <v>61712</v>
      </c>
      <c r="R202">
        <v>446</v>
      </c>
      <c r="S202" t="b">
        <v>0</v>
      </c>
      <c r="T202" t="s">
        <v>86</v>
      </c>
      <c r="U202" t="b">
        <v>0</v>
      </c>
      <c r="V202" t="s">
        <v>92</v>
      </c>
      <c r="W202" s="1">
        <v>44623.494953703703</v>
      </c>
      <c r="X202">
        <v>279</v>
      </c>
      <c r="Y202">
        <v>52</v>
      </c>
      <c r="Z202">
        <v>0</v>
      </c>
      <c r="AA202">
        <v>52</v>
      </c>
      <c r="AB202">
        <v>0</v>
      </c>
      <c r="AC202">
        <v>40</v>
      </c>
      <c r="AD202">
        <v>14</v>
      </c>
      <c r="AE202">
        <v>0</v>
      </c>
      <c r="AF202">
        <v>0</v>
      </c>
      <c r="AG202">
        <v>0</v>
      </c>
      <c r="AH202" t="s">
        <v>199</v>
      </c>
      <c r="AI202" s="1">
        <v>44624.193206018521</v>
      </c>
      <c r="AJ202">
        <v>167</v>
      </c>
      <c r="AK202">
        <v>0</v>
      </c>
      <c r="AL202">
        <v>0</v>
      </c>
      <c r="AM202">
        <v>0</v>
      </c>
      <c r="AN202">
        <v>0</v>
      </c>
      <c r="AO202">
        <v>1</v>
      </c>
      <c r="AP202">
        <v>14</v>
      </c>
      <c r="AQ202">
        <v>0</v>
      </c>
      <c r="AR202">
        <v>0</v>
      </c>
      <c r="AS202">
        <v>0</v>
      </c>
      <c r="AT202" t="s">
        <v>86</v>
      </c>
      <c r="AU202" t="s">
        <v>86</v>
      </c>
      <c r="AV202" t="s">
        <v>86</v>
      </c>
      <c r="AW202" t="s">
        <v>86</v>
      </c>
      <c r="AX202" t="s">
        <v>86</v>
      </c>
      <c r="AY202" t="s">
        <v>86</v>
      </c>
      <c r="AZ202" t="s">
        <v>86</v>
      </c>
      <c r="BA202" t="s">
        <v>86</v>
      </c>
      <c r="BB202" t="s">
        <v>86</v>
      </c>
      <c r="BC202" t="s">
        <v>86</v>
      </c>
      <c r="BD202" t="s">
        <v>86</v>
      </c>
      <c r="BE202" t="s">
        <v>86</v>
      </c>
    </row>
    <row r="203" spans="1:57" hidden="1" x14ac:dyDescent="0.45">
      <c r="A203" t="s">
        <v>562</v>
      </c>
      <c r="B203" t="s">
        <v>77</v>
      </c>
      <c r="C203" t="s">
        <v>563</v>
      </c>
      <c r="D203" t="s">
        <v>79</v>
      </c>
      <c r="E203" s="2" t="str">
        <f>HYPERLINK("capsilon://?command=openfolder&amp;siteaddress=envoy.emaiq-na2.net&amp;folderid=FX4AC120F7-A698-FFAA-4E03-5DB4925DDF91","FX2202608")</f>
        <v>FX2202608</v>
      </c>
      <c r="F203" t="s">
        <v>80</v>
      </c>
      <c r="G203" t="s">
        <v>80</v>
      </c>
      <c r="H203" t="s">
        <v>81</v>
      </c>
      <c r="I203" t="s">
        <v>564</v>
      </c>
      <c r="J203">
        <v>38</v>
      </c>
      <c r="K203" t="s">
        <v>83</v>
      </c>
      <c r="L203" t="s">
        <v>84</v>
      </c>
      <c r="M203" t="s">
        <v>85</v>
      </c>
      <c r="N203">
        <v>2</v>
      </c>
      <c r="O203" s="1">
        <v>44621.409537037034</v>
      </c>
      <c r="P203" s="1">
        <v>44621.594155092593</v>
      </c>
      <c r="Q203">
        <v>14220</v>
      </c>
      <c r="R203">
        <v>1731</v>
      </c>
      <c r="S203" t="b">
        <v>0</v>
      </c>
      <c r="T203" t="s">
        <v>86</v>
      </c>
      <c r="U203" t="b">
        <v>1</v>
      </c>
      <c r="V203" t="s">
        <v>92</v>
      </c>
      <c r="W203" s="1">
        <v>44621.472997685189</v>
      </c>
      <c r="X203">
        <v>759</v>
      </c>
      <c r="Y203">
        <v>37</v>
      </c>
      <c r="Z203">
        <v>0</v>
      </c>
      <c r="AA203">
        <v>37</v>
      </c>
      <c r="AB203">
        <v>0</v>
      </c>
      <c r="AC203">
        <v>25</v>
      </c>
      <c r="AD203">
        <v>1</v>
      </c>
      <c r="AE203">
        <v>0</v>
      </c>
      <c r="AF203">
        <v>0</v>
      </c>
      <c r="AG203">
        <v>0</v>
      </c>
      <c r="AH203" t="s">
        <v>119</v>
      </c>
      <c r="AI203" s="1">
        <v>44621.594155092593</v>
      </c>
      <c r="AJ203">
        <v>857</v>
      </c>
      <c r="AK203">
        <v>20</v>
      </c>
      <c r="AL203">
        <v>0</v>
      </c>
      <c r="AM203">
        <v>20</v>
      </c>
      <c r="AN203">
        <v>0</v>
      </c>
      <c r="AO203">
        <v>23</v>
      </c>
      <c r="AP203">
        <v>-19</v>
      </c>
      <c r="AQ203">
        <v>0</v>
      </c>
      <c r="AR203">
        <v>0</v>
      </c>
      <c r="AS203">
        <v>0</v>
      </c>
      <c r="AT203" t="s">
        <v>86</v>
      </c>
      <c r="AU203" t="s">
        <v>86</v>
      </c>
      <c r="AV203" t="s">
        <v>86</v>
      </c>
      <c r="AW203" t="s">
        <v>86</v>
      </c>
      <c r="AX203" t="s">
        <v>86</v>
      </c>
      <c r="AY203" t="s">
        <v>86</v>
      </c>
      <c r="AZ203" t="s">
        <v>86</v>
      </c>
      <c r="BA203" t="s">
        <v>86</v>
      </c>
      <c r="BB203" t="s">
        <v>86</v>
      </c>
      <c r="BC203" t="s">
        <v>86</v>
      </c>
      <c r="BD203" t="s">
        <v>86</v>
      </c>
      <c r="BE203" t="s">
        <v>86</v>
      </c>
    </row>
    <row r="204" spans="1:57" hidden="1" x14ac:dyDescent="0.45">
      <c r="A204" t="s">
        <v>565</v>
      </c>
      <c r="B204" t="s">
        <v>77</v>
      </c>
      <c r="C204" t="s">
        <v>566</v>
      </c>
      <c r="D204" t="s">
        <v>79</v>
      </c>
      <c r="E204" s="2" t="str">
        <f>HYPERLINK("capsilon://?command=openfolder&amp;siteaddress=envoy.emaiq-na2.net&amp;folderid=FX8EAD4640-29B5-8127-4130-B0F301C90AD8","FX2202147")</f>
        <v>FX2202147</v>
      </c>
      <c r="F204" t="s">
        <v>80</v>
      </c>
      <c r="G204" t="s">
        <v>80</v>
      </c>
      <c r="H204" t="s">
        <v>81</v>
      </c>
      <c r="I204" t="s">
        <v>567</v>
      </c>
      <c r="J204">
        <v>66</v>
      </c>
      <c r="K204" t="s">
        <v>83</v>
      </c>
      <c r="L204" t="s">
        <v>84</v>
      </c>
      <c r="M204" t="s">
        <v>85</v>
      </c>
      <c r="N204">
        <v>2</v>
      </c>
      <c r="O204" s="1">
        <v>44623.485590277778</v>
      </c>
      <c r="P204" s="1">
        <v>44624.20171296296</v>
      </c>
      <c r="Q204">
        <v>60712</v>
      </c>
      <c r="R204">
        <v>1161</v>
      </c>
      <c r="S204" t="b">
        <v>0</v>
      </c>
      <c r="T204" t="s">
        <v>86</v>
      </c>
      <c r="U204" t="b">
        <v>0</v>
      </c>
      <c r="V204" t="s">
        <v>92</v>
      </c>
      <c r="W204" s="1">
        <v>44623.499930555554</v>
      </c>
      <c r="X204">
        <v>427</v>
      </c>
      <c r="Y204">
        <v>52</v>
      </c>
      <c r="Z204">
        <v>0</v>
      </c>
      <c r="AA204">
        <v>52</v>
      </c>
      <c r="AB204">
        <v>0</v>
      </c>
      <c r="AC204">
        <v>34</v>
      </c>
      <c r="AD204">
        <v>14</v>
      </c>
      <c r="AE204">
        <v>0</v>
      </c>
      <c r="AF204">
        <v>0</v>
      </c>
      <c r="AG204">
        <v>0</v>
      </c>
      <c r="AH204" t="s">
        <v>199</v>
      </c>
      <c r="AI204" s="1">
        <v>44624.20171296296</v>
      </c>
      <c r="AJ204">
        <v>734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14</v>
      </c>
      <c r="AQ204">
        <v>0</v>
      </c>
      <c r="AR204">
        <v>0</v>
      </c>
      <c r="AS204">
        <v>0</v>
      </c>
      <c r="AT204" t="s">
        <v>86</v>
      </c>
      <c r="AU204" t="s">
        <v>86</v>
      </c>
      <c r="AV204" t="s">
        <v>86</v>
      </c>
      <c r="AW204" t="s">
        <v>86</v>
      </c>
      <c r="AX204" t="s">
        <v>86</v>
      </c>
      <c r="AY204" t="s">
        <v>86</v>
      </c>
      <c r="AZ204" t="s">
        <v>86</v>
      </c>
      <c r="BA204" t="s">
        <v>86</v>
      </c>
      <c r="BB204" t="s">
        <v>86</v>
      </c>
      <c r="BC204" t="s">
        <v>86</v>
      </c>
      <c r="BD204" t="s">
        <v>86</v>
      </c>
      <c r="BE204" t="s">
        <v>86</v>
      </c>
    </row>
    <row r="205" spans="1:57" hidden="1" x14ac:dyDescent="0.45">
      <c r="A205" t="s">
        <v>568</v>
      </c>
      <c r="B205" t="s">
        <v>77</v>
      </c>
      <c r="C205" t="s">
        <v>329</v>
      </c>
      <c r="D205" t="s">
        <v>79</v>
      </c>
      <c r="E205" s="2" t="str">
        <f>HYPERLINK("capsilon://?command=openfolder&amp;siteaddress=envoy.emaiq-na2.net&amp;folderid=FX893AD792-7E4D-95B0-8ACF-9F9A891882E7","FX2202113")</f>
        <v>FX2202113</v>
      </c>
      <c r="F205" t="s">
        <v>80</v>
      </c>
      <c r="G205" t="s">
        <v>80</v>
      </c>
      <c r="H205" t="s">
        <v>81</v>
      </c>
      <c r="I205" t="s">
        <v>569</v>
      </c>
      <c r="J205">
        <v>32</v>
      </c>
      <c r="K205" t="s">
        <v>83</v>
      </c>
      <c r="L205" t="s">
        <v>84</v>
      </c>
      <c r="M205" t="s">
        <v>85</v>
      </c>
      <c r="N205">
        <v>2</v>
      </c>
      <c r="O205" s="1">
        <v>44623.49181712963</v>
      </c>
      <c r="P205" s="1">
        <v>44624.230636574073</v>
      </c>
      <c r="Q205">
        <v>63370</v>
      </c>
      <c r="R205">
        <v>464</v>
      </c>
      <c r="S205" t="b">
        <v>0</v>
      </c>
      <c r="T205" t="s">
        <v>86</v>
      </c>
      <c r="U205" t="b">
        <v>0</v>
      </c>
      <c r="V205" t="s">
        <v>92</v>
      </c>
      <c r="W205" s="1">
        <v>44623.502627314818</v>
      </c>
      <c r="X205">
        <v>232</v>
      </c>
      <c r="Y205">
        <v>45</v>
      </c>
      <c r="Z205">
        <v>0</v>
      </c>
      <c r="AA205">
        <v>45</v>
      </c>
      <c r="AB205">
        <v>0</v>
      </c>
      <c r="AC205">
        <v>27</v>
      </c>
      <c r="AD205">
        <v>-13</v>
      </c>
      <c r="AE205">
        <v>0</v>
      </c>
      <c r="AF205">
        <v>0</v>
      </c>
      <c r="AG205">
        <v>0</v>
      </c>
      <c r="AH205" t="s">
        <v>199</v>
      </c>
      <c r="AI205" s="1">
        <v>44624.230636574073</v>
      </c>
      <c r="AJ205">
        <v>232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-13</v>
      </c>
      <c r="AQ205">
        <v>0</v>
      </c>
      <c r="AR205">
        <v>0</v>
      </c>
      <c r="AS205">
        <v>0</v>
      </c>
      <c r="AT205" t="s">
        <v>86</v>
      </c>
      <c r="AU205" t="s">
        <v>86</v>
      </c>
      <c r="AV205" t="s">
        <v>86</v>
      </c>
      <c r="AW205" t="s">
        <v>86</v>
      </c>
      <c r="AX205" t="s">
        <v>86</v>
      </c>
      <c r="AY205" t="s">
        <v>86</v>
      </c>
      <c r="AZ205" t="s">
        <v>86</v>
      </c>
      <c r="BA205" t="s">
        <v>86</v>
      </c>
      <c r="BB205" t="s">
        <v>86</v>
      </c>
      <c r="BC205" t="s">
        <v>86</v>
      </c>
      <c r="BD205" t="s">
        <v>86</v>
      </c>
      <c r="BE205" t="s">
        <v>86</v>
      </c>
    </row>
    <row r="206" spans="1:57" hidden="1" x14ac:dyDescent="0.45">
      <c r="A206" t="s">
        <v>570</v>
      </c>
      <c r="B206" t="s">
        <v>77</v>
      </c>
      <c r="C206" t="s">
        <v>571</v>
      </c>
      <c r="D206" t="s">
        <v>79</v>
      </c>
      <c r="E206" s="2" t="str">
        <f>HYPERLINK("capsilon://?command=openfolder&amp;siteaddress=envoy.emaiq-na2.net&amp;folderid=FX4C361CAA-E688-421F-8F81-4C8AE5674DFF","FX2202776")</f>
        <v>FX2202776</v>
      </c>
      <c r="F206" t="s">
        <v>80</v>
      </c>
      <c r="G206" t="s">
        <v>80</v>
      </c>
      <c r="H206" t="s">
        <v>81</v>
      </c>
      <c r="I206" t="s">
        <v>572</v>
      </c>
      <c r="J206">
        <v>316</v>
      </c>
      <c r="K206" t="s">
        <v>83</v>
      </c>
      <c r="L206" t="s">
        <v>84</v>
      </c>
      <c r="M206" t="s">
        <v>85</v>
      </c>
      <c r="N206">
        <v>1</v>
      </c>
      <c r="O206" s="1">
        <v>44623.492812500001</v>
      </c>
      <c r="P206" s="1">
        <v>44623.507974537039</v>
      </c>
      <c r="Q206">
        <v>807</v>
      </c>
      <c r="R206">
        <v>503</v>
      </c>
      <c r="S206" t="b">
        <v>0</v>
      </c>
      <c r="T206" t="s">
        <v>86</v>
      </c>
      <c r="U206" t="b">
        <v>0</v>
      </c>
      <c r="V206" t="s">
        <v>92</v>
      </c>
      <c r="W206" s="1">
        <v>44623.507974537039</v>
      </c>
      <c r="X206">
        <v>461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316</v>
      </c>
      <c r="AE206">
        <v>273</v>
      </c>
      <c r="AF206">
        <v>0</v>
      </c>
      <c r="AG206">
        <v>8</v>
      </c>
      <c r="AH206" t="s">
        <v>86</v>
      </c>
      <c r="AI206" t="s">
        <v>86</v>
      </c>
      <c r="AJ206" t="s">
        <v>86</v>
      </c>
      <c r="AK206" t="s">
        <v>86</v>
      </c>
      <c r="AL206" t="s">
        <v>86</v>
      </c>
      <c r="AM206" t="s">
        <v>86</v>
      </c>
      <c r="AN206" t="s">
        <v>86</v>
      </c>
      <c r="AO206" t="s">
        <v>86</v>
      </c>
      <c r="AP206" t="s">
        <v>86</v>
      </c>
      <c r="AQ206" t="s">
        <v>86</v>
      </c>
      <c r="AR206" t="s">
        <v>86</v>
      </c>
      <c r="AS206" t="s">
        <v>86</v>
      </c>
      <c r="AT206" t="s">
        <v>86</v>
      </c>
      <c r="AU206" t="s">
        <v>86</v>
      </c>
      <c r="AV206" t="s">
        <v>86</v>
      </c>
      <c r="AW206" t="s">
        <v>86</v>
      </c>
      <c r="AX206" t="s">
        <v>86</v>
      </c>
      <c r="AY206" t="s">
        <v>86</v>
      </c>
      <c r="AZ206" t="s">
        <v>86</v>
      </c>
      <c r="BA206" t="s">
        <v>86</v>
      </c>
      <c r="BB206" t="s">
        <v>86</v>
      </c>
      <c r="BC206" t="s">
        <v>86</v>
      </c>
      <c r="BD206" t="s">
        <v>86</v>
      </c>
      <c r="BE206" t="s">
        <v>86</v>
      </c>
    </row>
    <row r="207" spans="1:57" hidden="1" x14ac:dyDescent="0.45">
      <c r="A207" t="s">
        <v>573</v>
      </c>
      <c r="B207" t="s">
        <v>77</v>
      </c>
      <c r="C207" t="s">
        <v>329</v>
      </c>
      <c r="D207" t="s">
        <v>79</v>
      </c>
      <c r="E207" s="2" t="str">
        <f>HYPERLINK("capsilon://?command=openfolder&amp;siteaddress=envoy.emaiq-na2.net&amp;folderid=FX893AD792-7E4D-95B0-8ACF-9F9A891882E7","FX2202113")</f>
        <v>FX2202113</v>
      </c>
      <c r="F207" t="s">
        <v>80</v>
      </c>
      <c r="G207" t="s">
        <v>80</v>
      </c>
      <c r="H207" t="s">
        <v>81</v>
      </c>
      <c r="I207" t="s">
        <v>574</v>
      </c>
      <c r="J207">
        <v>30</v>
      </c>
      <c r="K207" t="s">
        <v>83</v>
      </c>
      <c r="L207" t="s">
        <v>84</v>
      </c>
      <c r="M207" t="s">
        <v>85</v>
      </c>
      <c r="N207">
        <v>2</v>
      </c>
      <c r="O207" s="1">
        <v>44623.507662037038</v>
      </c>
      <c r="P207" s="1">
        <v>44624.231481481482</v>
      </c>
      <c r="Q207">
        <v>62253</v>
      </c>
      <c r="R207">
        <v>285</v>
      </c>
      <c r="S207" t="b">
        <v>0</v>
      </c>
      <c r="T207" t="s">
        <v>86</v>
      </c>
      <c r="U207" t="b">
        <v>0</v>
      </c>
      <c r="V207" t="s">
        <v>347</v>
      </c>
      <c r="W207" s="1">
        <v>44623.510439814818</v>
      </c>
      <c r="X207">
        <v>213</v>
      </c>
      <c r="Y207">
        <v>9</v>
      </c>
      <c r="Z207">
        <v>0</v>
      </c>
      <c r="AA207">
        <v>9</v>
      </c>
      <c r="AB207">
        <v>0</v>
      </c>
      <c r="AC207">
        <v>3</v>
      </c>
      <c r="AD207">
        <v>21</v>
      </c>
      <c r="AE207">
        <v>0</v>
      </c>
      <c r="AF207">
        <v>0</v>
      </c>
      <c r="AG207">
        <v>0</v>
      </c>
      <c r="AH207" t="s">
        <v>199</v>
      </c>
      <c r="AI207" s="1">
        <v>44624.231481481482</v>
      </c>
      <c r="AJ207">
        <v>72</v>
      </c>
      <c r="AK207">
        <v>1</v>
      </c>
      <c r="AL207">
        <v>0</v>
      </c>
      <c r="AM207">
        <v>1</v>
      </c>
      <c r="AN207">
        <v>0</v>
      </c>
      <c r="AO207">
        <v>1</v>
      </c>
      <c r="AP207">
        <v>20</v>
      </c>
      <c r="AQ207">
        <v>0</v>
      </c>
      <c r="AR207">
        <v>0</v>
      </c>
      <c r="AS207">
        <v>0</v>
      </c>
      <c r="AT207" t="s">
        <v>86</v>
      </c>
      <c r="AU207" t="s">
        <v>86</v>
      </c>
      <c r="AV207" t="s">
        <v>86</v>
      </c>
      <c r="AW207" t="s">
        <v>86</v>
      </c>
      <c r="AX207" t="s">
        <v>86</v>
      </c>
      <c r="AY207" t="s">
        <v>86</v>
      </c>
      <c r="AZ207" t="s">
        <v>86</v>
      </c>
      <c r="BA207" t="s">
        <v>86</v>
      </c>
      <c r="BB207" t="s">
        <v>86</v>
      </c>
      <c r="BC207" t="s">
        <v>86</v>
      </c>
      <c r="BD207" t="s">
        <v>86</v>
      </c>
      <c r="BE207" t="s">
        <v>86</v>
      </c>
    </row>
    <row r="208" spans="1:57" hidden="1" x14ac:dyDescent="0.45">
      <c r="A208" t="s">
        <v>575</v>
      </c>
      <c r="B208" t="s">
        <v>77</v>
      </c>
      <c r="C208" t="s">
        <v>571</v>
      </c>
      <c r="D208" t="s">
        <v>79</v>
      </c>
      <c r="E208" s="2" t="str">
        <f>HYPERLINK("capsilon://?command=openfolder&amp;siteaddress=envoy.emaiq-na2.net&amp;folderid=FX4C361CAA-E688-421F-8F81-4C8AE5674DFF","FX2202776")</f>
        <v>FX2202776</v>
      </c>
      <c r="F208" t="s">
        <v>80</v>
      </c>
      <c r="G208" t="s">
        <v>80</v>
      </c>
      <c r="H208" t="s">
        <v>81</v>
      </c>
      <c r="I208" t="s">
        <v>572</v>
      </c>
      <c r="J208">
        <v>354</v>
      </c>
      <c r="K208" t="s">
        <v>83</v>
      </c>
      <c r="L208" t="s">
        <v>84</v>
      </c>
      <c r="M208" t="s">
        <v>85</v>
      </c>
      <c r="N208">
        <v>2</v>
      </c>
      <c r="O208" s="1">
        <v>44623.509282407409</v>
      </c>
      <c r="P208" s="1">
        <v>44623.651932870373</v>
      </c>
      <c r="Q208">
        <v>8877</v>
      </c>
      <c r="R208">
        <v>3448</v>
      </c>
      <c r="S208" t="b">
        <v>0</v>
      </c>
      <c r="T208" t="s">
        <v>86</v>
      </c>
      <c r="U208" t="b">
        <v>1</v>
      </c>
      <c r="V208" t="s">
        <v>347</v>
      </c>
      <c r="W208" s="1">
        <v>44623.531377314815</v>
      </c>
      <c r="X208">
        <v>1753</v>
      </c>
      <c r="Y208">
        <v>308</v>
      </c>
      <c r="Z208">
        <v>0</v>
      </c>
      <c r="AA208">
        <v>308</v>
      </c>
      <c r="AB208">
        <v>0</v>
      </c>
      <c r="AC208">
        <v>128</v>
      </c>
      <c r="AD208">
        <v>46</v>
      </c>
      <c r="AE208">
        <v>0</v>
      </c>
      <c r="AF208">
        <v>0</v>
      </c>
      <c r="AG208">
        <v>0</v>
      </c>
      <c r="AH208" t="s">
        <v>119</v>
      </c>
      <c r="AI208" s="1">
        <v>44623.651932870373</v>
      </c>
      <c r="AJ208">
        <v>1683</v>
      </c>
      <c r="AK208">
        <v>11</v>
      </c>
      <c r="AL208">
        <v>0</v>
      </c>
      <c r="AM208">
        <v>11</v>
      </c>
      <c r="AN208">
        <v>0</v>
      </c>
      <c r="AO208">
        <v>11</v>
      </c>
      <c r="AP208">
        <v>35</v>
      </c>
      <c r="AQ208">
        <v>0</v>
      </c>
      <c r="AR208">
        <v>0</v>
      </c>
      <c r="AS208">
        <v>0</v>
      </c>
      <c r="AT208" t="s">
        <v>86</v>
      </c>
      <c r="AU208" t="s">
        <v>86</v>
      </c>
      <c r="AV208" t="s">
        <v>86</v>
      </c>
      <c r="AW208" t="s">
        <v>86</v>
      </c>
      <c r="AX208" t="s">
        <v>86</v>
      </c>
      <c r="AY208" t="s">
        <v>86</v>
      </c>
      <c r="AZ208" t="s">
        <v>86</v>
      </c>
      <c r="BA208" t="s">
        <v>86</v>
      </c>
      <c r="BB208" t="s">
        <v>86</v>
      </c>
      <c r="BC208" t="s">
        <v>86</v>
      </c>
      <c r="BD208" t="s">
        <v>86</v>
      </c>
      <c r="BE208" t="s">
        <v>86</v>
      </c>
    </row>
    <row r="209" spans="1:57" hidden="1" x14ac:dyDescent="0.45">
      <c r="A209" t="s">
        <v>576</v>
      </c>
      <c r="B209" t="s">
        <v>77</v>
      </c>
      <c r="C209" t="s">
        <v>577</v>
      </c>
      <c r="D209" t="s">
        <v>79</v>
      </c>
      <c r="E209" s="2" t="str">
        <f>HYPERLINK("capsilon://?command=openfolder&amp;siteaddress=envoy.emaiq-na2.net&amp;folderid=FX7F3BF700-3563-B6BC-F732-5388F1C1863F","FX2202178")</f>
        <v>FX2202178</v>
      </c>
      <c r="F209" t="s">
        <v>80</v>
      </c>
      <c r="G209" t="s">
        <v>80</v>
      </c>
      <c r="H209" t="s">
        <v>81</v>
      </c>
      <c r="I209" t="s">
        <v>578</v>
      </c>
      <c r="J209">
        <v>55</v>
      </c>
      <c r="K209" t="s">
        <v>83</v>
      </c>
      <c r="L209" t="s">
        <v>84</v>
      </c>
      <c r="M209" t="s">
        <v>85</v>
      </c>
      <c r="N209">
        <v>2</v>
      </c>
      <c r="O209" s="1">
        <v>44623.513784722221</v>
      </c>
      <c r="P209" s="1">
        <v>44624.235879629632</v>
      </c>
      <c r="Q209">
        <v>61688</v>
      </c>
      <c r="R209">
        <v>701</v>
      </c>
      <c r="S209" t="b">
        <v>0</v>
      </c>
      <c r="T209" t="s">
        <v>86</v>
      </c>
      <c r="U209" t="b">
        <v>0</v>
      </c>
      <c r="V209" t="s">
        <v>347</v>
      </c>
      <c r="W209" s="1">
        <v>44623.53460648148</v>
      </c>
      <c r="X209">
        <v>278</v>
      </c>
      <c r="Y209">
        <v>50</v>
      </c>
      <c r="Z209">
        <v>0</v>
      </c>
      <c r="AA209">
        <v>50</v>
      </c>
      <c r="AB209">
        <v>0</v>
      </c>
      <c r="AC209">
        <v>28</v>
      </c>
      <c r="AD209">
        <v>5</v>
      </c>
      <c r="AE209">
        <v>0</v>
      </c>
      <c r="AF209">
        <v>0</v>
      </c>
      <c r="AG209">
        <v>0</v>
      </c>
      <c r="AH209" t="s">
        <v>199</v>
      </c>
      <c r="AI209" s="1">
        <v>44624.235879629632</v>
      </c>
      <c r="AJ209">
        <v>380</v>
      </c>
      <c r="AK209">
        <v>2</v>
      </c>
      <c r="AL209">
        <v>0</v>
      </c>
      <c r="AM209">
        <v>2</v>
      </c>
      <c r="AN209">
        <v>0</v>
      </c>
      <c r="AO209">
        <v>2</v>
      </c>
      <c r="AP209">
        <v>3</v>
      </c>
      <c r="AQ209">
        <v>0</v>
      </c>
      <c r="AR209">
        <v>0</v>
      </c>
      <c r="AS209">
        <v>0</v>
      </c>
      <c r="AT209" t="s">
        <v>86</v>
      </c>
      <c r="AU209" t="s">
        <v>86</v>
      </c>
      <c r="AV209" t="s">
        <v>86</v>
      </c>
      <c r="AW209" t="s">
        <v>86</v>
      </c>
      <c r="AX209" t="s">
        <v>86</v>
      </c>
      <c r="AY209" t="s">
        <v>86</v>
      </c>
      <c r="AZ209" t="s">
        <v>86</v>
      </c>
      <c r="BA209" t="s">
        <v>86</v>
      </c>
      <c r="BB209" t="s">
        <v>86</v>
      </c>
      <c r="BC209" t="s">
        <v>86</v>
      </c>
      <c r="BD209" t="s">
        <v>86</v>
      </c>
      <c r="BE209" t="s">
        <v>86</v>
      </c>
    </row>
    <row r="210" spans="1:57" hidden="1" x14ac:dyDescent="0.45">
      <c r="A210" t="s">
        <v>579</v>
      </c>
      <c r="B210" t="s">
        <v>77</v>
      </c>
      <c r="C210" t="s">
        <v>577</v>
      </c>
      <c r="D210" t="s">
        <v>79</v>
      </c>
      <c r="E210" s="2" t="str">
        <f>HYPERLINK("capsilon://?command=openfolder&amp;siteaddress=envoy.emaiq-na2.net&amp;folderid=FX7F3BF700-3563-B6BC-F732-5388F1C1863F","FX2202178")</f>
        <v>FX2202178</v>
      </c>
      <c r="F210" t="s">
        <v>80</v>
      </c>
      <c r="G210" t="s">
        <v>80</v>
      </c>
      <c r="H210" t="s">
        <v>81</v>
      </c>
      <c r="I210" t="s">
        <v>580</v>
      </c>
      <c r="J210">
        <v>60</v>
      </c>
      <c r="K210" t="s">
        <v>83</v>
      </c>
      <c r="L210" t="s">
        <v>84</v>
      </c>
      <c r="M210" t="s">
        <v>85</v>
      </c>
      <c r="N210">
        <v>2</v>
      </c>
      <c r="O210" s="1">
        <v>44623.514120370368</v>
      </c>
      <c r="P210" s="1">
        <v>44624.244432870371</v>
      </c>
      <c r="Q210">
        <v>62028</v>
      </c>
      <c r="R210">
        <v>1071</v>
      </c>
      <c r="S210" t="b">
        <v>0</v>
      </c>
      <c r="T210" t="s">
        <v>86</v>
      </c>
      <c r="U210" t="b">
        <v>0</v>
      </c>
      <c r="V210" t="s">
        <v>347</v>
      </c>
      <c r="W210" s="1">
        <v>44623.538472222222</v>
      </c>
      <c r="X210">
        <v>333</v>
      </c>
      <c r="Y210">
        <v>55</v>
      </c>
      <c r="Z210">
        <v>0</v>
      </c>
      <c r="AA210">
        <v>55</v>
      </c>
      <c r="AB210">
        <v>0</v>
      </c>
      <c r="AC210">
        <v>31</v>
      </c>
      <c r="AD210">
        <v>5</v>
      </c>
      <c r="AE210">
        <v>0</v>
      </c>
      <c r="AF210">
        <v>0</v>
      </c>
      <c r="AG210">
        <v>0</v>
      </c>
      <c r="AH210" t="s">
        <v>199</v>
      </c>
      <c r="AI210" s="1">
        <v>44624.244432870371</v>
      </c>
      <c r="AJ210">
        <v>738</v>
      </c>
      <c r="AK210">
        <v>6</v>
      </c>
      <c r="AL210">
        <v>0</v>
      </c>
      <c r="AM210">
        <v>6</v>
      </c>
      <c r="AN210">
        <v>0</v>
      </c>
      <c r="AO210">
        <v>6</v>
      </c>
      <c r="AP210">
        <v>-1</v>
      </c>
      <c r="AQ210">
        <v>0</v>
      </c>
      <c r="AR210">
        <v>0</v>
      </c>
      <c r="AS210">
        <v>0</v>
      </c>
      <c r="AT210" t="s">
        <v>86</v>
      </c>
      <c r="AU210" t="s">
        <v>86</v>
      </c>
      <c r="AV210" t="s">
        <v>86</v>
      </c>
      <c r="AW210" t="s">
        <v>86</v>
      </c>
      <c r="AX210" t="s">
        <v>86</v>
      </c>
      <c r="AY210" t="s">
        <v>86</v>
      </c>
      <c r="AZ210" t="s">
        <v>86</v>
      </c>
      <c r="BA210" t="s">
        <v>86</v>
      </c>
      <c r="BB210" t="s">
        <v>86</v>
      </c>
      <c r="BC210" t="s">
        <v>86</v>
      </c>
      <c r="BD210" t="s">
        <v>86</v>
      </c>
      <c r="BE210" t="s">
        <v>86</v>
      </c>
    </row>
    <row r="211" spans="1:57" hidden="1" x14ac:dyDescent="0.45">
      <c r="A211" t="s">
        <v>581</v>
      </c>
      <c r="B211" t="s">
        <v>77</v>
      </c>
      <c r="C211" t="s">
        <v>582</v>
      </c>
      <c r="D211" t="s">
        <v>79</v>
      </c>
      <c r="E211" s="2" t="str">
        <f>HYPERLINK("capsilon://?command=openfolder&amp;siteaddress=envoy.emaiq-na2.net&amp;folderid=FXC6FA80C4-97ED-3D19-E296-AFAD25C53ACA","FX220279")</f>
        <v>FX220279</v>
      </c>
      <c r="F211" t="s">
        <v>80</v>
      </c>
      <c r="G211" t="s">
        <v>80</v>
      </c>
      <c r="H211" t="s">
        <v>81</v>
      </c>
      <c r="I211" t="s">
        <v>583</v>
      </c>
      <c r="J211">
        <v>66</v>
      </c>
      <c r="K211" t="s">
        <v>83</v>
      </c>
      <c r="L211" t="s">
        <v>84</v>
      </c>
      <c r="M211" t="s">
        <v>85</v>
      </c>
      <c r="N211">
        <v>1</v>
      </c>
      <c r="O211" s="1">
        <v>44623.517060185186</v>
      </c>
      <c r="P211" s="1">
        <v>44624.166932870372</v>
      </c>
      <c r="Q211">
        <v>55855</v>
      </c>
      <c r="R211">
        <v>294</v>
      </c>
      <c r="S211" t="b">
        <v>0</v>
      </c>
      <c r="T211" t="s">
        <v>86</v>
      </c>
      <c r="U211" t="b">
        <v>0</v>
      </c>
      <c r="V211" t="s">
        <v>92</v>
      </c>
      <c r="W211" s="1">
        <v>44624.166932870372</v>
      </c>
      <c r="X211">
        <v>144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66</v>
      </c>
      <c r="AE211">
        <v>52</v>
      </c>
      <c r="AF211">
        <v>0</v>
      </c>
      <c r="AG211">
        <v>2</v>
      </c>
      <c r="AH211" t="s">
        <v>86</v>
      </c>
      <c r="AI211" t="s">
        <v>86</v>
      </c>
      <c r="AJ211" t="s">
        <v>86</v>
      </c>
      <c r="AK211" t="s">
        <v>86</v>
      </c>
      <c r="AL211" t="s">
        <v>86</v>
      </c>
      <c r="AM211" t="s">
        <v>86</v>
      </c>
      <c r="AN211" t="s">
        <v>86</v>
      </c>
      <c r="AO211" t="s">
        <v>86</v>
      </c>
      <c r="AP211" t="s">
        <v>86</v>
      </c>
      <c r="AQ211" t="s">
        <v>86</v>
      </c>
      <c r="AR211" t="s">
        <v>86</v>
      </c>
      <c r="AS211" t="s">
        <v>86</v>
      </c>
      <c r="AT211" t="s">
        <v>86</v>
      </c>
      <c r="AU211" t="s">
        <v>86</v>
      </c>
      <c r="AV211" t="s">
        <v>86</v>
      </c>
      <c r="AW211" t="s">
        <v>86</v>
      </c>
      <c r="AX211" t="s">
        <v>86</v>
      </c>
      <c r="AY211" t="s">
        <v>86</v>
      </c>
      <c r="AZ211" t="s">
        <v>86</v>
      </c>
      <c r="BA211" t="s">
        <v>86</v>
      </c>
      <c r="BB211" t="s">
        <v>86</v>
      </c>
      <c r="BC211" t="s">
        <v>86</v>
      </c>
      <c r="BD211" t="s">
        <v>86</v>
      </c>
      <c r="BE211" t="s">
        <v>86</v>
      </c>
    </row>
    <row r="212" spans="1:57" hidden="1" x14ac:dyDescent="0.45">
      <c r="A212" t="s">
        <v>584</v>
      </c>
      <c r="B212" t="s">
        <v>77</v>
      </c>
      <c r="C212" t="s">
        <v>582</v>
      </c>
      <c r="D212" t="s">
        <v>79</v>
      </c>
      <c r="E212" s="2" t="str">
        <f>HYPERLINK("capsilon://?command=openfolder&amp;siteaddress=envoy.emaiq-na2.net&amp;folderid=FXC6FA80C4-97ED-3D19-E296-AFAD25C53ACA","FX220279")</f>
        <v>FX220279</v>
      </c>
      <c r="F212" t="s">
        <v>80</v>
      </c>
      <c r="G212" t="s">
        <v>80</v>
      </c>
      <c r="H212" t="s">
        <v>81</v>
      </c>
      <c r="I212" t="s">
        <v>585</v>
      </c>
      <c r="J212">
        <v>66</v>
      </c>
      <c r="K212" t="s">
        <v>83</v>
      </c>
      <c r="L212" t="s">
        <v>84</v>
      </c>
      <c r="M212" t="s">
        <v>85</v>
      </c>
      <c r="N212">
        <v>1</v>
      </c>
      <c r="O212" s="1">
        <v>44623.518483796295</v>
      </c>
      <c r="P212" s="1">
        <v>44624.177141203705</v>
      </c>
      <c r="Q212">
        <v>56549</v>
      </c>
      <c r="R212">
        <v>359</v>
      </c>
      <c r="S212" t="b">
        <v>0</v>
      </c>
      <c r="T212" t="s">
        <v>86</v>
      </c>
      <c r="U212" t="b">
        <v>0</v>
      </c>
      <c r="V212" t="s">
        <v>92</v>
      </c>
      <c r="W212" s="1">
        <v>44624.177141203705</v>
      </c>
      <c r="X212">
        <v>315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66</v>
      </c>
      <c r="AE212">
        <v>52</v>
      </c>
      <c r="AF212">
        <v>0</v>
      </c>
      <c r="AG212">
        <v>1</v>
      </c>
      <c r="AH212" t="s">
        <v>86</v>
      </c>
      <c r="AI212" t="s">
        <v>86</v>
      </c>
      <c r="AJ212" t="s">
        <v>86</v>
      </c>
      <c r="AK212" t="s">
        <v>86</v>
      </c>
      <c r="AL212" t="s">
        <v>86</v>
      </c>
      <c r="AM212" t="s">
        <v>86</v>
      </c>
      <c r="AN212" t="s">
        <v>86</v>
      </c>
      <c r="AO212" t="s">
        <v>86</v>
      </c>
      <c r="AP212" t="s">
        <v>86</v>
      </c>
      <c r="AQ212" t="s">
        <v>86</v>
      </c>
      <c r="AR212" t="s">
        <v>86</v>
      </c>
      <c r="AS212" t="s">
        <v>86</v>
      </c>
      <c r="AT212" t="s">
        <v>86</v>
      </c>
      <c r="AU212" t="s">
        <v>86</v>
      </c>
      <c r="AV212" t="s">
        <v>86</v>
      </c>
      <c r="AW212" t="s">
        <v>86</v>
      </c>
      <c r="AX212" t="s">
        <v>86</v>
      </c>
      <c r="AY212" t="s">
        <v>86</v>
      </c>
      <c r="AZ212" t="s">
        <v>86</v>
      </c>
      <c r="BA212" t="s">
        <v>86</v>
      </c>
      <c r="BB212" t="s">
        <v>86</v>
      </c>
      <c r="BC212" t="s">
        <v>86</v>
      </c>
      <c r="BD212" t="s">
        <v>86</v>
      </c>
      <c r="BE212" t="s">
        <v>86</v>
      </c>
    </row>
    <row r="213" spans="1:57" hidden="1" x14ac:dyDescent="0.45">
      <c r="A213" t="s">
        <v>586</v>
      </c>
      <c r="B213" t="s">
        <v>77</v>
      </c>
      <c r="C213" t="s">
        <v>577</v>
      </c>
      <c r="D213" t="s">
        <v>79</v>
      </c>
      <c r="E213" s="2" t="str">
        <f>HYPERLINK("capsilon://?command=openfolder&amp;siteaddress=envoy.emaiq-na2.net&amp;folderid=FX7F3BF700-3563-B6BC-F732-5388F1C1863F","FX2202178")</f>
        <v>FX2202178</v>
      </c>
      <c r="F213" t="s">
        <v>80</v>
      </c>
      <c r="G213" t="s">
        <v>80</v>
      </c>
      <c r="H213" t="s">
        <v>81</v>
      </c>
      <c r="I213" t="s">
        <v>587</v>
      </c>
      <c r="J213">
        <v>60</v>
      </c>
      <c r="K213" t="s">
        <v>83</v>
      </c>
      <c r="L213" t="s">
        <v>84</v>
      </c>
      <c r="M213" t="s">
        <v>85</v>
      </c>
      <c r="N213">
        <v>1</v>
      </c>
      <c r="O213" s="1">
        <v>44623.525439814817</v>
      </c>
      <c r="P213" s="1">
        <v>44624.189710648148</v>
      </c>
      <c r="Q213">
        <v>57134</v>
      </c>
      <c r="R213">
        <v>259</v>
      </c>
      <c r="S213" t="b">
        <v>0</v>
      </c>
      <c r="T213" t="s">
        <v>86</v>
      </c>
      <c r="U213" t="b">
        <v>0</v>
      </c>
      <c r="V213" t="s">
        <v>191</v>
      </c>
      <c r="W213" s="1">
        <v>44624.189710648148</v>
      </c>
      <c r="X213">
        <v>109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60</v>
      </c>
      <c r="AE213">
        <v>55</v>
      </c>
      <c r="AF213">
        <v>0</v>
      </c>
      <c r="AG213">
        <v>2</v>
      </c>
      <c r="AH213" t="s">
        <v>86</v>
      </c>
      <c r="AI213" t="s">
        <v>86</v>
      </c>
      <c r="AJ213" t="s">
        <v>86</v>
      </c>
      <c r="AK213" t="s">
        <v>86</v>
      </c>
      <c r="AL213" t="s">
        <v>86</v>
      </c>
      <c r="AM213" t="s">
        <v>86</v>
      </c>
      <c r="AN213" t="s">
        <v>86</v>
      </c>
      <c r="AO213" t="s">
        <v>86</v>
      </c>
      <c r="AP213" t="s">
        <v>86</v>
      </c>
      <c r="AQ213" t="s">
        <v>86</v>
      </c>
      <c r="AR213" t="s">
        <v>86</v>
      </c>
      <c r="AS213" t="s">
        <v>86</v>
      </c>
      <c r="AT213" t="s">
        <v>86</v>
      </c>
      <c r="AU213" t="s">
        <v>86</v>
      </c>
      <c r="AV213" t="s">
        <v>86</v>
      </c>
      <c r="AW213" t="s">
        <v>86</v>
      </c>
      <c r="AX213" t="s">
        <v>86</v>
      </c>
      <c r="AY213" t="s">
        <v>86</v>
      </c>
      <c r="AZ213" t="s">
        <v>86</v>
      </c>
      <c r="BA213" t="s">
        <v>86</v>
      </c>
      <c r="BB213" t="s">
        <v>86</v>
      </c>
      <c r="BC213" t="s">
        <v>86</v>
      </c>
      <c r="BD213" t="s">
        <v>86</v>
      </c>
      <c r="BE213" t="s">
        <v>86</v>
      </c>
    </row>
    <row r="214" spans="1:57" hidden="1" x14ac:dyDescent="0.45">
      <c r="A214" t="s">
        <v>588</v>
      </c>
      <c r="B214" t="s">
        <v>77</v>
      </c>
      <c r="C214" t="s">
        <v>521</v>
      </c>
      <c r="D214" t="s">
        <v>79</v>
      </c>
      <c r="E214" s="2" t="str">
        <f>HYPERLINK("capsilon://?command=openfolder&amp;siteaddress=envoy.emaiq-na2.net&amp;folderid=FX19B14A07-0239-E733-63A4-DBD103F33691","FX2202583")</f>
        <v>FX2202583</v>
      </c>
      <c r="F214" t="s">
        <v>80</v>
      </c>
      <c r="G214" t="s">
        <v>80</v>
      </c>
      <c r="H214" t="s">
        <v>81</v>
      </c>
      <c r="I214" t="s">
        <v>589</v>
      </c>
      <c r="J214">
        <v>66</v>
      </c>
      <c r="K214" t="s">
        <v>83</v>
      </c>
      <c r="L214" t="s">
        <v>84</v>
      </c>
      <c r="M214" t="s">
        <v>85</v>
      </c>
      <c r="N214">
        <v>1</v>
      </c>
      <c r="O214" s="1">
        <v>44623.530497685184</v>
      </c>
      <c r="P214" s="1">
        <v>44624.198912037034</v>
      </c>
      <c r="Q214">
        <v>57416</v>
      </c>
      <c r="R214">
        <v>335</v>
      </c>
      <c r="S214" t="b">
        <v>0</v>
      </c>
      <c r="T214" t="s">
        <v>86</v>
      </c>
      <c r="U214" t="b">
        <v>0</v>
      </c>
      <c r="V214" t="s">
        <v>191</v>
      </c>
      <c r="W214" s="1">
        <v>44624.198912037034</v>
      </c>
      <c r="X214">
        <v>54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66</v>
      </c>
      <c r="AE214">
        <v>52</v>
      </c>
      <c r="AF214">
        <v>0</v>
      </c>
      <c r="AG214">
        <v>1</v>
      </c>
      <c r="AH214" t="s">
        <v>86</v>
      </c>
      <c r="AI214" t="s">
        <v>86</v>
      </c>
      <c r="AJ214" t="s">
        <v>86</v>
      </c>
      <c r="AK214" t="s">
        <v>86</v>
      </c>
      <c r="AL214" t="s">
        <v>86</v>
      </c>
      <c r="AM214" t="s">
        <v>86</v>
      </c>
      <c r="AN214" t="s">
        <v>86</v>
      </c>
      <c r="AO214" t="s">
        <v>86</v>
      </c>
      <c r="AP214" t="s">
        <v>86</v>
      </c>
      <c r="AQ214" t="s">
        <v>86</v>
      </c>
      <c r="AR214" t="s">
        <v>86</v>
      </c>
      <c r="AS214" t="s">
        <v>86</v>
      </c>
      <c r="AT214" t="s">
        <v>86</v>
      </c>
      <c r="AU214" t="s">
        <v>86</v>
      </c>
      <c r="AV214" t="s">
        <v>86</v>
      </c>
      <c r="AW214" t="s">
        <v>86</v>
      </c>
      <c r="AX214" t="s">
        <v>86</v>
      </c>
      <c r="AY214" t="s">
        <v>86</v>
      </c>
      <c r="AZ214" t="s">
        <v>86</v>
      </c>
      <c r="BA214" t="s">
        <v>86</v>
      </c>
      <c r="BB214" t="s">
        <v>86</v>
      </c>
      <c r="BC214" t="s">
        <v>86</v>
      </c>
      <c r="BD214" t="s">
        <v>86</v>
      </c>
      <c r="BE214" t="s">
        <v>86</v>
      </c>
    </row>
    <row r="215" spans="1:57" hidden="1" x14ac:dyDescent="0.45">
      <c r="A215" t="s">
        <v>590</v>
      </c>
      <c r="B215" t="s">
        <v>77</v>
      </c>
      <c r="C215" t="s">
        <v>591</v>
      </c>
      <c r="D215" t="s">
        <v>79</v>
      </c>
      <c r="E215" s="2" t="str">
        <f>HYPERLINK("capsilon://?command=openfolder&amp;siteaddress=envoy.emaiq-na2.net&amp;folderid=FX588D557C-6D7B-E4EE-78CF-862C8510131B","FX2202435")</f>
        <v>FX2202435</v>
      </c>
      <c r="F215" t="s">
        <v>80</v>
      </c>
      <c r="G215" t="s">
        <v>80</v>
      </c>
      <c r="H215" t="s">
        <v>81</v>
      </c>
      <c r="I215" t="s">
        <v>592</v>
      </c>
      <c r="J215">
        <v>66</v>
      </c>
      <c r="K215" t="s">
        <v>83</v>
      </c>
      <c r="L215" t="s">
        <v>84</v>
      </c>
      <c r="M215" t="s">
        <v>85</v>
      </c>
      <c r="N215">
        <v>2</v>
      </c>
      <c r="O215" s="1">
        <v>44621.435914351852</v>
      </c>
      <c r="P215" s="1">
        <v>44621.601041666669</v>
      </c>
      <c r="Q215">
        <v>13535</v>
      </c>
      <c r="R215">
        <v>732</v>
      </c>
      <c r="S215" t="b">
        <v>0</v>
      </c>
      <c r="T215" t="s">
        <v>86</v>
      </c>
      <c r="U215" t="b">
        <v>0</v>
      </c>
      <c r="V215" t="s">
        <v>347</v>
      </c>
      <c r="W215" s="1">
        <v>44621.537291666667</v>
      </c>
      <c r="X215">
        <v>377</v>
      </c>
      <c r="Y215">
        <v>52</v>
      </c>
      <c r="Z215">
        <v>0</v>
      </c>
      <c r="AA215">
        <v>52</v>
      </c>
      <c r="AB215">
        <v>0</v>
      </c>
      <c r="AC215">
        <v>33</v>
      </c>
      <c r="AD215">
        <v>14</v>
      </c>
      <c r="AE215">
        <v>0</v>
      </c>
      <c r="AF215">
        <v>0</v>
      </c>
      <c r="AG215">
        <v>0</v>
      </c>
      <c r="AH215" t="s">
        <v>119</v>
      </c>
      <c r="AI215" s="1">
        <v>44621.601041666669</v>
      </c>
      <c r="AJ215">
        <v>355</v>
      </c>
      <c r="AK215">
        <v>1</v>
      </c>
      <c r="AL215">
        <v>0</v>
      </c>
      <c r="AM215">
        <v>1</v>
      </c>
      <c r="AN215">
        <v>0</v>
      </c>
      <c r="AO215">
        <v>1</v>
      </c>
      <c r="AP215">
        <v>13</v>
      </c>
      <c r="AQ215">
        <v>0</v>
      </c>
      <c r="AR215">
        <v>0</v>
      </c>
      <c r="AS215">
        <v>0</v>
      </c>
      <c r="AT215" t="s">
        <v>86</v>
      </c>
      <c r="AU215" t="s">
        <v>86</v>
      </c>
      <c r="AV215" t="s">
        <v>86</v>
      </c>
      <c r="AW215" t="s">
        <v>86</v>
      </c>
      <c r="AX215" t="s">
        <v>86</v>
      </c>
      <c r="AY215" t="s">
        <v>86</v>
      </c>
      <c r="AZ215" t="s">
        <v>86</v>
      </c>
      <c r="BA215" t="s">
        <v>86</v>
      </c>
      <c r="BB215" t="s">
        <v>86</v>
      </c>
      <c r="BC215" t="s">
        <v>86</v>
      </c>
      <c r="BD215" t="s">
        <v>86</v>
      </c>
      <c r="BE215" t="s">
        <v>86</v>
      </c>
    </row>
    <row r="216" spans="1:57" hidden="1" x14ac:dyDescent="0.45">
      <c r="A216" t="s">
        <v>593</v>
      </c>
      <c r="B216" t="s">
        <v>77</v>
      </c>
      <c r="C216" t="s">
        <v>521</v>
      </c>
      <c r="D216" t="s">
        <v>79</v>
      </c>
      <c r="E216" s="2" t="str">
        <f>HYPERLINK("capsilon://?command=openfolder&amp;siteaddress=envoy.emaiq-na2.net&amp;folderid=FX19B14A07-0239-E733-63A4-DBD103F33691","FX2202583")</f>
        <v>FX2202583</v>
      </c>
      <c r="F216" t="s">
        <v>80</v>
      </c>
      <c r="G216" t="s">
        <v>80</v>
      </c>
      <c r="H216" t="s">
        <v>81</v>
      </c>
      <c r="I216" t="s">
        <v>594</v>
      </c>
      <c r="J216">
        <v>38</v>
      </c>
      <c r="K216" t="s">
        <v>83</v>
      </c>
      <c r="L216" t="s">
        <v>84</v>
      </c>
      <c r="M216" t="s">
        <v>85</v>
      </c>
      <c r="N216">
        <v>2</v>
      </c>
      <c r="O216" s="1">
        <v>44623.533078703702</v>
      </c>
      <c r="P216" s="1">
        <v>44624.246180555558</v>
      </c>
      <c r="Q216">
        <v>61222</v>
      </c>
      <c r="R216">
        <v>390</v>
      </c>
      <c r="S216" t="b">
        <v>0</v>
      </c>
      <c r="T216" t="s">
        <v>86</v>
      </c>
      <c r="U216" t="b">
        <v>0</v>
      </c>
      <c r="V216" t="s">
        <v>347</v>
      </c>
      <c r="W216" s="1">
        <v>44623.54488425926</v>
      </c>
      <c r="X216">
        <v>254</v>
      </c>
      <c r="Y216">
        <v>37</v>
      </c>
      <c r="Z216">
        <v>0</v>
      </c>
      <c r="AA216">
        <v>37</v>
      </c>
      <c r="AB216">
        <v>0</v>
      </c>
      <c r="AC216">
        <v>7</v>
      </c>
      <c r="AD216">
        <v>1</v>
      </c>
      <c r="AE216">
        <v>0</v>
      </c>
      <c r="AF216">
        <v>0</v>
      </c>
      <c r="AG216">
        <v>0</v>
      </c>
      <c r="AH216" t="s">
        <v>199</v>
      </c>
      <c r="AI216" s="1">
        <v>44624.246180555558</v>
      </c>
      <c r="AJ216">
        <v>136</v>
      </c>
      <c r="AK216">
        <v>1</v>
      </c>
      <c r="AL216">
        <v>0</v>
      </c>
      <c r="AM216">
        <v>1</v>
      </c>
      <c r="AN216">
        <v>0</v>
      </c>
      <c r="AO216">
        <v>1</v>
      </c>
      <c r="AP216">
        <v>0</v>
      </c>
      <c r="AQ216">
        <v>0</v>
      </c>
      <c r="AR216">
        <v>0</v>
      </c>
      <c r="AS216">
        <v>0</v>
      </c>
      <c r="AT216" t="s">
        <v>86</v>
      </c>
      <c r="AU216" t="s">
        <v>86</v>
      </c>
      <c r="AV216" t="s">
        <v>86</v>
      </c>
      <c r="AW216" t="s">
        <v>86</v>
      </c>
      <c r="AX216" t="s">
        <v>86</v>
      </c>
      <c r="AY216" t="s">
        <v>86</v>
      </c>
      <c r="AZ216" t="s">
        <v>86</v>
      </c>
      <c r="BA216" t="s">
        <v>86</v>
      </c>
      <c r="BB216" t="s">
        <v>86</v>
      </c>
      <c r="BC216" t="s">
        <v>86</v>
      </c>
      <c r="BD216" t="s">
        <v>86</v>
      </c>
      <c r="BE216" t="s">
        <v>86</v>
      </c>
    </row>
    <row r="217" spans="1:57" hidden="1" x14ac:dyDescent="0.45">
      <c r="A217" t="s">
        <v>595</v>
      </c>
      <c r="B217" t="s">
        <v>77</v>
      </c>
      <c r="C217" t="s">
        <v>289</v>
      </c>
      <c r="D217" t="s">
        <v>79</v>
      </c>
      <c r="E217" s="2" t="str">
        <f>HYPERLINK("capsilon://?command=openfolder&amp;siteaddress=envoy.emaiq-na2.net&amp;folderid=FX8A2D2FC4-495F-69A7-721E-572CC71B729D","FX220276")</f>
        <v>FX220276</v>
      </c>
      <c r="F217" t="s">
        <v>80</v>
      </c>
      <c r="G217" t="s">
        <v>80</v>
      </c>
      <c r="H217" t="s">
        <v>81</v>
      </c>
      <c r="I217" t="s">
        <v>596</v>
      </c>
      <c r="J217">
        <v>66</v>
      </c>
      <c r="K217" t="s">
        <v>83</v>
      </c>
      <c r="L217" t="s">
        <v>84</v>
      </c>
      <c r="M217" t="s">
        <v>85</v>
      </c>
      <c r="N217">
        <v>1</v>
      </c>
      <c r="O217" s="1">
        <v>44623.533078703702</v>
      </c>
      <c r="P217" s="1">
        <v>44624.19798611111</v>
      </c>
      <c r="Q217">
        <v>57263</v>
      </c>
      <c r="R217">
        <v>185</v>
      </c>
      <c r="S217" t="b">
        <v>0</v>
      </c>
      <c r="T217" t="s">
        <v>86</v>
      </c>
      <c r="U217" t="b">
        <v>0</v>
      </c>
      <c r="V217" t="s">
        <v>92</v>
      </c>
      <c r="W217" s="1">
        <v>44624.19798611111</v>
      </c>
      <c r="X217">
        <v>135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66</v>
      </c>
      <c r="AE217">
        <v>52</v>
      </c>
      <c r="AF217">
        <v>0</v>
      </c>
      <c r="AG217">
        <v>2</v>
      </c>
      <c r="AH217" t="s">
        <v>86</v>
      </c>
      <c r="AI217" t="s">
        <v>86</v>
      </c>
      <c r="AJ217" t="s">
        <v>86</v>
      </c>
      <c r="AK217" t="s">
        <v>86</v>
      </c>
      <c r="AL217" t="s">
        <v>86</v>
      </c>
      <c r="AM217" t="s">
        <v>86</v>
      </c>
      <c r="AN217" t="s">
        <v>86</v>
      </c>
      <c r="AO217" t="s">
        <v>86</v>
      </c>
      <c r="AP217" t="s">
        <v>86</v>
      </c>
      <c r="AQ217" t="s">
        <v>86</v>
      </c>
      <c r="AR217" t="s">
        <v>86</v>
      </c>
      <c r="AS217" t="s">
        <v>86</v>
      </c>
      <c r="AT217" t="s">
        <v>86</v>
      </c>
      <c r="AU217" t="s">
        <v>86</v>
      </c>
      <c r="AV217" t="s">
        <v>86</v>
      </c>
      <c r="AW217" t="s">
        <v>86</v>
      </c>
      <c r="AX217" t="s">
        <v>86</v>
      </c>
      <c r="AY217" t="s">
        <v>86</v>
      </c>
      <c r="AZ217" t="s">
        <v>86</v>
      </c>
      <c r="BA217" t="s">
        <v>86</v>
      </c>
      <c r="BB217" t="s">
        <v>86</v>
      </c>
      <c r="BC217" t="s">
        <v>86</v>
      </c>
      <c r="BD217" t="s">
        <v>86</v>
      </c>
      <c r="BE217" t="s">
        <v>86</v>
      </c>
    </row>
    <row r="218" spans="1:57" hidden="1" x14ac:dyDescent="0.45">
      <c r="A218" t="s">
        <v>597</v>
      </c>
      <c r="B218" t="s">
        <v>77</v>
      </c>
      <c r="C218" t="s">
        <v>476</v>
      </c>
      <c r="D218" t="s">
        <v>79</v>
      </c>
      <c r="E218" s="2" t="str">
        <f>HYPERLINK("capsilon://?command=openfolder&amp;siteaddress=envoy.emaiq-na2.net&amp;folderid=FXD52C8F1A-7E35-283C-1ED3-86EACCB0ADA2","FX2202242")</f>
        <v>FX2202242</v>
      </c>
      <c r="F218" t="s">
        <v>80</v>
      </c>
      <c r="G218" t="s">
        <v>80</v>
      </c>
      <c r="H218" t="s">
        <v>81</v>
      </c>
      <c r="I218" t="s">
        <v>598</v>
      </c>
      <c r="J218">
        <v>66</v>
      </c>
      <c r="K218" t="s">
        <v>83</v>
      </c>
      <c r="L218" t="s">
        <v>84</v>
      </c>
      <c r="M218" t="s">
        <v>85</v>
      </c>
      <c r="N218">
        <v>2</v>
      </c>
      <c r="O218" s="1">
        <v>44623.557939814818</v>
      </c>
      <c r="P218" s="1">
        <v>44624.251689814817</v>
      </c>
      <c r="Q218">
        <v>59115</v>
      </c>
      <c r="R218">
        <v>825</v>
      </c>
      <c r="S218" t="b">
        <v>0</v>
      </c>
      <c r="T218" t="s">
        <v>86</v>
      </c>
      <c r="U218" t="b">
        <v>0</v>
      </c>
      <c r="V218" t="s">
        <v>347</v>
      </c>
      <c r="W218" s="1">
        <v>44623.563946759263</v>
      </c>
      <c r="X218">
        <v>304</v>
      </c>
      <c r="Y218">
        <v>52</v>
      </c>
      <c r="Z218">
        <v>0</v>
      </c>
      <c r="AA218">
        <v>52</v>
      </c>
      <c r="AB218">
        <v>0</v>
      </c>
      <c r="AC218">
        <v>44</v>
      </c>
      <c r="AD218">
        <v>14</v>
      </c>
      <c r="AE218">
        <v>0</v>
      </c>
      <c r="AF218">
        <v>0</v>
      </c>
      <c r="AG218">
        <v>0</v>
      </c>
      <c r="AH218" t="s">
        <v>199</v>
      </c>
      <c r="AI218" s="1">
        <v>44624.251689814817</v>
      </c>
      <c r="AJ218">
        <v>521</v>
      </c>
      <c r="AK218">
        <v>2</v>
      </c>
      <c r="AL218">
        <v>0</v>
      </c>
      <c r="AM218">
        <v>2</v>
      </c>
      <c r="AN218">
        <v>0</v>
      </c>
      <c r="AO218">
        <v>2</v>
      </c>
      <c r="AP218">
        <v>12</v>
      </c>
      <c r="AQ218">
        <v>0</v>
      </c>
      <c r="AR218">
        <v>0</v>
      </c>
      <c r="AS218">
        <v>0</v>
      </c>
      <c r="AT218" t="s">
        <v>86</v>
      </c>
      <c r="AU218" t="s">
        <v>86</v>
      </c>
      <c r="AV218" t="s">
        <v>86</v>
      </c>
      <c r="AW218" t="s">
        <v>86</v>
      </c>
      <c r="AX218" t="s">
        <v>86</v>
      </c>
      <c r="AY218" t="s">
        <v>86</v>
      </c>
      <c r="AZ218" t="s">
        <v>86</v>
      </c>
      <c r="BA218" t="s">
        <v>86</v>
      </c>
      <c r="BB218" t="s">
        <v>86</v>
      </c>
      <c r="BC218" t="s">
        <v>86</v>
      </c>
      <c r="BD218" t="s">
        <v>86</v>
      </c>
      <c r="BE218" t="s">
        <v>86</v>
      </c>
    </row>
    <row r="219" spans="1:57" hidden="1" x14ac:dyDescent="0.45">
      <c r="A219" t="s">
        <v>599</v>
      </c>
      <c r="B219" t="s">
        <v>77</v>
      </c>
      <c r="C219" t="s">
        <v>600</v>
      </c>
      <c r="D219" t="s">
        <v>79</v>
      </c>
      <c r="E219" s="2" t="str">
        <f>HYPERLINK("capsilon://?command=openfolder&amp;siteaddress=envoy.emaiq-na2.net&amp;folderid=FXEA982788-3498-7181-07D0-C18EC085DA55","FX2201455")</f>
        <v>FX2201455</v>
      </c>
      <c r="F219" t="s">
        <v>80</v>
      </c>
      <c r="G219" t="s">
        <v>80</v>
      </c>
      <c r="H219" t="s">
        <v>81</v>
      </c>
      <c r="I219" t="s">
        <v>601</v>
      </c>
      <c r="J219">
        <v>178</v>
      </c>
      <c r="K219" t="s">
        <v>83</v>
      </c>
      <c r="L219" t="s">
        <v>84</v>
      </c>
      <c r="M219" t="s">
        <v>85</v>
      </c>
      <c r="N219">
        <v>2</v>
      </c>
      <c r="O219" s="1">
        <v>44623.56591435185</v>
      </c>
      <c r="P219" s="1">
        <v>44624.254166666666</v>
      </c>
      <c r="Q219">
        <v>58057</v>
      </c>
      <c r="R219">
        <v>1408</v>
      </c>
      <c r="S219" t="b">
        <v>0</v>
      </c>
      <c r="T219" t="s">
        <v>86</v>
      </c>
      <c r="U219" t="b">
        <v>0</v>
      </c>
      <c r="V219" t="s">
        <v>347</v>
      </c>
      <c r="W219" s="1">
        <v>44623.583819444444</v>
      </c>
      <c r="X219">
        <v>718</v>
      </c>
      <c r="Y219">
        <v>92</v>
      </c>
      <c r="Z219">
        <v>0</v>
      </c>
      <c r="AA219">
        <v>92</v>
      </c>
      <c r="AB219">
        <v>0</v>
      </c>
      <c r="AC219">
        <v>38</v>
      </c>
      <c r="AD219">
        <v>86</v>
      </c>
      <c r="AE219">
        <v>0</v>
      </c>
      <c r="AF219">
        <v>0</v>
      </c>
      <c r="AG219">
        <v>0</v>
      </c>
      <c r="AH219" t="s">
        <v>199</v>
      </c>
      <c r="AI219" s="1">
        <v>44624.254166666666</v>
      </c>
      <c r="AJ219">
        <v>690</v>
      </c>
      <c r="AK219">
        <v>1</v>
      </c>
      <c r="AL219">
        <v>0</v>
      </c>
      <c r="AM219">
        <v>1</v>
      </c>
      <c r="AN219">
        <v>0</v>
      </c>
      <c r="AO219">
        <v>1</v>
      </c>
      <c r="AP219">
        <v>85</v>
      </c>
      <c r="AQ219">
        <v>0</v>
      </c>
      <c r="AR219">
        <v>0</v>
      </c>
      <c r="AS219">
        <v>0</v>
      </c>
      <c r="AT219" t="s">
        <v>86</v>
      </c>
      <c r="AU219" t="s">
        <v>86</v>
      </c>
      <c r="AV219" t="s">
        <v>86</v>
      </c>
      <c r="AW219" t="s">
        <v>86</v>
      </c>
      <c r="AX219" t="s">
        <v>86</v>
      </c>
      <c r="AY219" t="s">
        <v>86</v>
      </c>
      <c r="AZ219" t="s">
        <v>86</v>
      </c>
      <c r="BA219" t="s">
        <v>86</v>
      </c>
      <c r="BB219" t="s">
        <v>86</v>
      </c>
      <c r="BC219" t="s">
        <v>86</v>
      </c>
      <c r="BD219" t="s">
        <v>86</v>
      </c>
      <c r="BE219" t="s">
        <v>86</v>
      </c>
    </row>
    <row r="220" spans="1:57" hidden="1" x14ac:dyDescent="0.45">
      <c r="A220" t="s">
        <v>602</v>
      </c>
      <c r="B220" t="s">
        <v>77</v>
      </c>
      <c r="C220" t="s">
        <v>600</v>
      </c>
      <c r="D220" t="s">
        <v>79</v>
      </c>
      <c r="E220" s="2" t="str">
        <f>HYPERLINK("capsilon://?command=openfolder&amp;siteaddress=envoy.emaiq-na2.net&amp;folderid=FXEA982788-3498-7181-07D0-C18EC085DA55","FX2201455")</f>
        <v>FX2201455</v>
      </c>
      <c r="F220" t="s">
        <v>80</v>
      </c>
      <c r="G220" t="s">
        <v>80</v>
      </c>
      <c r="H220" t="s">
        <v>81</v>
      </c>
      <c r="I220" t="s">
        <v>603</v>
      </c>
      <c r="J220">
        <v>178</v>
      </c>
      <c r="K220" t="s">
        <v>83</v>
      </c>
      <c r="L220" t="s">
        <v>84</v>
      </c>
      <c r="M220" t="s">
        <v>85</v>
      </c>
      <c r="N220">
        <v>2</v>
      </c>
      <c r="O220" s="1">
        <v>44623.571840277778</v>
      </c>
      <c r="P220" s="1">
        <v>44624.263310185182</v>
      </c>
      <c r="Q220">
        <v>58544</v>
      </c>
      <c r="R220">
        <v>1199</v>
      </c>
      <c r="S220" t="b">
        <v>0</v>
      </c>
      <c r="T220" t="s">
        <v>86</v>
      </c>
      <c r="U220" t="b">
        <v>0</v>
      </c>
      <c r="V220" t="s">
        <v>347</v>
      </c>
      <c r="W220" s="1">
        <v>44623.589398148149</v>
      </c>
      <c r="X220">
        <v>481</v>
      </c>
      <c r="Y220">
        <v>92</v>
      </c>
      <c r="Z220">
        <v>0</v>
      </c>
      <c r="AA220">
        <v>92</v>
      </c>
      <c r="AB220">
        <v>0</v>
      </c>
      <c r="AC220">
        <v>40</v>
      </c>
      <c r="AD220">
        <v>86</v>
      </c>
      <c r="AE220">
        <v>0</v>
      </c>
      <c r="AF220">
        <v>0</v>
      </c>
      <c r="AG220">
        <v>0</v>
      </c>
      <c r="AH220" t="s">
        <v>199</v>
      </c>
      <c r="AI220" s="1">
        <v>44624.263310185182</v>
      </c>
      <c r="AJ220">
        <v>585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86</v>
      </c>
      <c r="AQ220">
        <v>0</v>
      </c>
      <c r="AR220">
        <v>0</v>
      </c>
      <c r="AS220">
        <v>0</v>
      </c>
      <c r="AT220" t="s">
        <v>86</v>
      </c>
      <c r="AU220" t="s">
        <v>86</v>
      </c>
      <c r="AV220" t="s">
        <v>86</v>
      </c>
      <c r="AW220" t="s">
        <v>86</v>
      </c>
      <c r="AX220" t="s">
        <v>86</v>
      </c>
      <c r="AY220" t="s">
        <v>86</v>
      </c>
      <c r="AZ220" t="s">
        <v>86</v>
      </c>
      <c r="BA220" t="s">
        <v>86</v>
      </c>
      <c r="BB220" t="s">
        <v>86</v>
      </c>
      <c r="BC220" t="s">
        <v>86</v>
      </c>
      <c r="BD220" t="s">
        <v>86</v>
      </c>
      <c r="BE220" t="s">
        <v>86</v>
      </c>
    </row>
    <row r="221" spans="1:57" hidden="1" x14ac:dyDescent="0.45">
      <c r="A221" t="s">
        <v>604</v>
      </c>
      <c r="B221" t="s">
        <v>77</v>
      </c>
      <c r="C221" t="s">
        <v>605</v>
      </c>
      <c r="D221" t="s">
        <v>79</v>
      </c>
      <c r="E221" s="2" t="str">
        <f>HYPERLINK("capsilon://?command=openfolder&amp;siteaddress=envoy.emaiq-na2.net&amp;folderid=FXF8F3C3B9-21A1-D91E-095F-474338888778","FX220343")</f>
        <v>FX220343</v>
      </c>
      <c r="F221" t="s">
        <v>80</v>
      </c>
      <c r="G221" t="s">
        <v>80</v>
      </c>
      <c r="H221" t="s">
        <v>81</v>
      </c>
      <c r="I221" t="s">
        <v>606</v>
      </c>
      <c r="J221">
        <v>249</v>
      </c>
      <c r="K221" t="s">
        <v>83</v>
      </c>
      <c r="L221" t="s">
        <v>84</v>
      </c>
      <c r="M221" t="s">
        <v>85</v>
      </c>
      <c r="N221">
        <v>2</v>
      </c>
      <c r="O221" s="1">
        <v>44623.578263888892</v>
      </c>
      <c r="P221" s="1">
        <v>44624.310277777775</v>
      </c>
      <c r="Q221">
        <v>59976</v>
      </c>
      <c r="R221">
        <v>3270</v>
      </c>
      <c r="S221" t="b">
        <v>0</v>
      </c>
      <c r="T221" t="s">
        <v>86</v>
      </c>
      <c r="U221" t="b">
        <v>0</v>
      </c>
      <c r="V221" t="s">
        <v>347</v>
      </c>
      <c r="W221" s="1">
        <v>44623.60125</v>
      </c>
      <c r="X221">
        <v>1024</v>
      </c>
      <c r="Y221">
        <v>223</v>
      </c>
      <c r="Z221">
        <v>0</v>
      </c>
      <c r="AA221">
        <v>223</v>
      </c>
      <c r="AB221">
        <v>0</v>
      </c>
      <c r="AC221">
        <v>104</v>
      </c>
      <c r="AD221">
        <v>26</v>
      </c>
      <c r="AE221">
        <v>0</v>
      </c>
      <c r="AF221">
        <v>0</v>
      </c>
      <c r="AG221">
        <v>0</v>
      </c>
      <c r="AH221" t="s">
        <v>199</v>
      </c>
      <c r="AI221" s="1">
        <v>44624.310277777775</v>
      </c>
      <c r="AJ221">
        <v>2212</v>
      </c>
      <c r="AK221">
        <v>6</v>
      </c>
      <c r="AL221">
        <v>0</v>
      </c>
      <c r="AM221">
        <v>6</v>
      </c>
      <c r="AN221">
        <v>0</v>
      </c>
      <c r="AO221">
        <v>6</v>
      </c>
      <c r="AP221">
        <v>20</v>
      </c>
      <c r="AQ221">
        <v>0</v>
      </c>
      <c r="AR221">
        <v>0</v>
      </c>
      <c r="AS221">
        <v>0</v>
      </c>
      <c r="AT221" t="s">
        <v>86</v>
      </c>
      <c r="AU221" t="s">
        <v>86</v>
      </c>
      <c r="AV221" t="s">
        <v>86</v>
      </c>
      <c r="AW221" t="s">
        <v>86</v>
      </c>
      <c r="AX221" t="s">
        <v>86</v>
      </c>
      <c r="AY221" t="s">
        <v>86</v>
      </c>
      <c r="AZ221" t="s">
        <v>86</v>
      </c>
      <c r="BA221" t="s">
        <v>86</v>
      </c>
      <c r="BB221" t="s">
        <v>86</v>
      </c>
      <c r="BC221" t="s">
        <v>86</v>
      </c>
      <c r="BD221" t="s">
        <v>86</v>
      </c>
      <c r="BE221" t="s">
        <v>86</v>
      </c>
    </row>
    <row r="222" spans="1:57" hidden="1" x14ac:dyDescent="0.45">
      <c r="A222" t="s">
        <v>607</v>
      </c>
      <c r="B222" t="s">
        <v>77</v>
      </c>
      <c r="C222" t="s">
        <v>395</v>
      </c>
      <c r="D222" t="s">
        <v>79</v>
      </c>
      <c r="E222" s="2" t="str">
        <f>HYPERLINK("capsilon://?command=openfolder&amp;siteaddress=envoy.emaiq-na2.net&amp;folderid=FXC89BBF70-12A3-686B-14B8-0C95E5EF4744","FX2202624")</f>
        <v>FX2202624</v>
      </c>
      <c r="F222" t="s">
        <v>80</v>
      </c>
      <c r="G222" t="s">
        <v>80</v>
      </c>
      <c r="H222" t="s">
        <v>81</v>
      </c>
      <c r="I222" t="s">
        <v>608</v>
      </c>
      <c r="J222">
        <v>229</v>
      </c>
      <c r="K222" t="s">
        <v>83</v>
      </c>
      <c r="L222" t="s">
        <v>84</v>
      </c>
      <c r="M222" t="s">
        <v>85</v>
      </c>
      <c r="N222">
        <v>2</v>
      </c>
      <c r="O222" s="1">
        <v>44621.459328703706</v>
      </c>
      <c r="P222" s="1">
        <v>44621.627442129633</v>
      </c>
      <c r="Q222">
        <v>12458</v>
      </c>
      <c r="R222">
        <v>2067</v>
      </c>
      <c r="S222" t="b">
        <v>0</v>
      </c>
      <c r="T222" t="s">
        <v>86</v>
      </c>
      <c r="U222" t="b">
        <v>0</v>
      </c>
      <c r="V222" t="s">
        <v>347</v>
      </c>
      <c r="W222" s="1">
        <v>44621.559398148151</v>
      </c>
      <c r="X222">
        <v>949</v>
      </c>
      <c r="Y222">
        <v>146</v>
      </c>
      <c r="Z222">
        <v>0</v>
      </c>
      <c r="AA222">
        <v>146</v>
      </c>
      <c r="AB222">
        <v>74</v>
      </c>
      <c r="AC222">
        <v>64</v>
      </c>
      <c r="AD222">
        <v>83</v>
      </c>
      <c r="AE222">
        <v>0</v>
      </c>
      <c r="AF222">
        <v>0</v>
      </c>
      <c r="AG222">
        <v>0</v>
      </c>
      <c r="AH222" t="s">
        <v>119</v>
      </c>
      <c r="AI222" s="1">
        <v>44621.627442129633</v>
      </c>
      <c r="AJ222">
        <v>798</v>
      </c>
      <c r="AK222">
        <v>3</v>
      </c>
      <c r="AL222">
        <v>0</v>
      </c>
      <c r="AM222">
        <v>3</v>
      </c>
      <c r="AN222">
        <v>58</v>
      </c>
      <c r="AO222">
        <v>3</v>
      </c>
      <c r="AP222">
        <v>80</v>
      </c>
      <c r="AQ222">
        <v>0</v>
      </c>
      <c r="AR222">
        <v>0</v>
      </c>
      <c r="AS222">
        <v>0</v>
      </c>
      <c r="AT222" t="s">
        <v>86</v>
      </c>
      <c r="AU222" t="s">
        <v>86</v>
      </c>
      <c r="AV222" t="s">
        <v>86</v>
      </c>
      <c r="AW222" t="s">
        <v>86</v>
      </c>
      <c r="AX222" t="s">
        <v>86</v>
      </c>
      <c r="AY222" t="s">
        <v>86</v>
      </c>
      <c r="AZ222" t="s">
        <v>86</v>
      </c>
      <c r="BA222" t="s">
        <v>86</v>
      </c>
      <c r="BB222" t="s">
        <v>86</v>
      </c>
      <c r="BC222" t="s">
        <v>86</v>
      </c>
      <c r="BD222" t="s">
        <v>86</v>
      </c>
      <c r="BE222" t="s">
        <v>86</v>
      </c>
    </row>
    <row r="223" spans="1:57" hidden="1" x14ac:dyDescent="0.45">
      <c r="A223" t="s">
        <v>609</v>
      </c>
      <c r="B223" t="s">
        <v>77</v>
      </c>
      <c r="C223" t="s">
        <v>610</v>
      </c>
      <c r="D223" t="s">
        <v>79</v>
      </c>
      <c r="E223" s="2" t="str">
        <f>HYPERLINK("capsilon://?command=openfolder&amp;siteaddress=envoy.emaiq-na2.net&amp;folderid=FX743B5B5F-7EDA-AFF8-F7D7-3E98384308D0","FX2202221")</f>
        <v>FX2202221</v>
      </c>
      <c r="F223" t="s">
        <v>80</v>
      </c>
      <c r="G223" t="s">
        <v>80</v>
      </c>
      <c r="H223" t="s">
        <v>81</v>
      </c>
      <c r="I223" t="s">
        <v>611</v>
      </c>
      <c r="J223">
        <v>98</v>
      </c>
      <c r="K223" t="s">
        <v>83</v>
      </c>
      <c r="L223" t="s">
        <v>84</v>
      </c>
      <c r="M223" t="s">
        <v>85</v>
      </c>
      <c r="N223">
        <v>2</v>
      </c>
      <c r="O223" s="1">
        <v>44623.61922453704</v>
      </c>
      <c r="P223" s="1">
        <v>44624.343495370369</v>
      </c>
      <c r="Q223">
        <v>57241</v>
      </c>
      <c r="R223">
        <v>5336</v>
      </c>
      <c r="S223" t="b">
        <v>0</v>
      </c>
      <c r="T223" t="s">
        <v>86</v>
      </c>
      <c r="U223" t="b">
        <v>0</v>
      </c>
      <c r="V223" t="s">
        <v>347</v>
      </c>
      <c r="W223" s="1">
        <v>44623.678148148145</v>
      </c>
      <c r="X223">
        <v>3408</v>
      </c>
      <c r="Y223">
        <v>152</v>
      </c>
      <c r="Z223">
        <v>0</v>
      </c>
      <c r="AA223">
        <v>152</v>
      </c>
      <c r="AB223">
        <v>0</v>
      </c>
      <c r="AC223">
        <v>111</v>
      </c>
      <c r="AD223">
        <v>-54</v>
      </c>
      <c r="AE223">
        <v>0</v>
      </c>
      <c r="AF223">
        <v>0</v>
      </c>
      <c r="AG223">
        <v>0</v>
      </c>
      <c r="AH223" t="s">
        <v>199</v>
      </c>
      <c r="AI223" s="1">
        <v>44624.343495370369</v>
      </c>
      <c r="AJ223">
        <v>1894</v>
      </c>
      <c r="AK223">
        <v>8</v>
      </c>
      <c r="AL223">
        <v>0</v>
      </c>
      <c r="AM223">
        <v>8</v>
      </c>
      <c r="AN223">
        <v>0</v>
      </c>
      <c r="AO223">
        <v>8</v>
      </c>
      <c r="AP223">
        <v>-62</v>
      </c>
      <c r="AQ223">
        <v>0</v>
      </c>
      <c r="AR223">
        <v>0</v>
      </c>
      <c r="AS223">
        <v>0</v>
      </c>
      <c r="AT223" t="s">
        <v>86</v>
      </c>
      <c r="AU223" t="s">
        <v>86</v>
      </c>
      <c r="AV223" t="s">
        <v>86</v>
      </c>
      <c r="AW223" t="s">
        <v>86</v>
      </c>
      <c r="AX223" t="s">
        <v>86</v>
      </c>
      <c r="AY223" t="s">
        <v>86</v>
      </c>
      <c r="AZ223" t="s">
        <v>86</v>
      </c>
      <c r="BA223" t="s">
        <v>86</v>
      </c>
      <c r="BB223" t="s">
        <v>86</v>
      </c>
      <c r="BC223" t="s">
        <v>86</v>
      </c>
      <c r="BD223" t="s">
        <v>86</v>
      </c>
      <c r="BE223" t="s">
        <v>86</v>
      </c>
    </row>
    <row r="224" spans="1:57" hidden="1" x14ac:dyDescent="0.45">
      <c r="A224" t="s">
        <v>612</v>
      </c>
      <c r="B224" t="s">
        <v>77</v>
      </c>
      <c r="C224" t="s">
        <v>613</v>
      </c>
      <c r="D224" t="s">
        <v>79</v>
      </c>
      <c r="E224" s="2" t="str">
        <f>HYPERLINK("capsilon://?command=openfolder&amp;siteaddress=envoy.emaiq-na2.net&amp;folderid=FX9E209A96-23E6-212D-4450-34542D8BEA0A","FX2202779")</f>
        <v>FX2202779</v>
      </c>
      <c r="F224" t="s">
        <v>80</v>
      </c>
      <c r="G224" t="s">
        <v>80</v>
      </c>
      <c r="H224" t="s">
        <v>81</v>
      </c>
      <c r="I224" t="s">
        <v>614</v>
      </c>
      <c r="J224">
        <v>37</v>
      </c>
      <c r="K224" t="s">
        <v>83</v>
      </c>
      <c r="L224" t="s">
        <v>84</v>
      </c>
      <c r="M224" t="s">
        <v>85</v>
      </c>
      <c r="N224">
        <v>1</v>
      </c>
      <c r="O224" s="1">
        <v>44623.632337962961</v>
      </c>
      <c r="P224" s="1">
        <v>44624.200706018521</v>
      </c>
      <c r="Q224">
        <v>48845</v>
      </c>
      <c r="R224">
        <v>262</v>
      </c>
      <c r="S224" t="b">
        <v>0</v>
      </c>
      <c r="T224" t="s">
        <v>86</v>
      </c>
      <c r="U224" t="b">
        <v>0</v>
      </c>
      <c r="V224" t="s">
        <v>92</v>
      </c>
      <c r="W224" s="1">
        <v>44624.200706018521</v>
      </c>
      <c r="X224">
        <v>165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37</v>
      </c>
      <c r="AE224">
        <v>32</v>
      </c>
      <c r="AF224">
        <v>0</v>
      </c>
      <c r="AG224">
        <v>3</v>
      </c>
      <c r="AH224" t="s">
        <v>86</v>
      </c>
      <c r="AI224" t="s">
        <v>86</v>
      </c>
      <c r="AJ224" t="s">
        <v>86</v>
      </c>
      <c r="AK224" t="s">
        <v>86</v>
      </c>
      <c r="AL224" t="s">
        <v>86</v>
      </c>
      <c r="AM224" t="s">
        <v>86</v>
      </c>
      <c r="AN224" t="s">
        <v>86</v>
      </c>
      <c r="AO224" t="s">
        <v>86</v>
      </c>
      <c r="AP224" t="s">
        <v>86</v>
      </c>
      <c r="AQ224" t="s">
        <v>86</v>
      </c>
      <c r="AR224" t="s">
        <v>86</v>
      </c>
      <c r="AS224" t="s">
        <v>86</v>
      </c>
      <c r="AT224" t="s">
        <v>86</v>
      </c>
      <c r="AU224" t="s">
        <v>86</v>
      </c>
      <c r="AV224" t="s">
        <v>86</v>
      </c>
      <c r="AW224" t="s">
        <v>86</v>
      </c>
      <c r="AX224" t="s">
        <v>86</v>
      </c>
      <c r="AY224" t="s">
        <v>86</v>
      </c>
      <c r="AZ224" t="s">
        <v>86</v>
      </c>
      <c r="BA224" t="s">
        <v>86</v>
      </c>
      <c r="BB224" t="s">
        <v>86</v>
      </c>
      <c r="BC224" t="s">
        <v>86</v>
      </c>
      <c r="BD224" t="s">
        <v>86</v>
      </c>
      <c r="BE224" t="s">
        <v>86</v>
      </c>
    </row>
    <row r="225" spans="1:57" hidden="1" x14ac:dyDescent="0.45">
      <c r="A225" t="s">
        <v>615</v>
      </c>
      <c r="B225" t="s">
        <v>77</v>
      </c>
      <c r="C225" t="s">
        <v>616</v>
      </c>
      <c r="D225" t="s">
        <v>79</v>
      </c>
      <c r="E225" s="2" t="str">
        <f>HYPERLINK("capsilon://?command=openfolder&amp;siteaddress=envoy.emaiq-na2.net&amp;folderid=FX4B1F7BE0-248F-5638-A7DF-BAC0DF876F15","FX2202686")</f>
        <v>FX2202686</v>
      </c>
      <c r="F225" t="s">
        <v>80</v>
      </c>
      <c r="G225" t="s">
        <v>80</v>
      </c>
      <c r="H225" t="s">
        <v>81</v>
      </c>
      <c r="I225" t="s">
        <v>617</v>
      </c>
      <c r="J225">
        <v>370</v>
      </c>
      <c r="K225" t="s">
        <v>83</v>
      </c>
      <c r="L225" t="s">
        <v>84</v>
      </c>
      <c r="M225" t="s">
        <v>85</v>
      </c>
      <c r="N225">
        <v>2</v>
      </c>
      <c r="O225" s="1">
        <v>44623.652407407404</v>
      </c>
      <c r="P225" s="1">
        <v>44624.378379629627</v>
      </c>
      <c r="Q225">
        <v>59681</v>
      </c>
      <c r="R225">
        <v>3043</v>
      </c>
      <c r="S225" t="b">
        <v>0</v>
      </c>
      <c r="T225" t="s">
        <v>86</v>
      </c>
      <c r="U225" t="b">
        <v>0</v>
      </c>
      <c r="V225" t="s">
        <v>347</v>
      </c>
      <c r="W225" s="1">
        <v>44623.685428240744</v>
      </c>
      <c r="X225">
        <v>574</v>
      </c>
      <c r="Y225">
        <v>246</v>
      </c>
      <c r="Z225">
        <v>0</v>
      </c>
      <c r="AA225">
        <v>246</v>
      </c>
      <c r="AB225">
        <v>0</v>
      </c>
      <c r="AC225">
        <v>43</v>
      </c>
      <c r="AD225">
        <v>124</v>
      </c>
      <c r="AE225">
        <v>0</v>
      </c>
      <c r="AF225">
        <v>0</v>
      </c>
      <c r="AG225">
        <v>0</v>
      </c>
      <c r="AH225" t="s">
        <v>199</v>
      </c>
      <c r="AI225" s="1">
        <v>44624.378379629627</v>
      </c>
      <c r="AJ225">
        <v>2349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124</v>
      </c>
      <c r="AQ225">
        <v>0</v>
      </c>
      <c r="AR225">
        <v>0</v>
      </c>
      <c r="AS225">
        <v>0</v>
      </c>
      <c r="AT225" t="s">
        <v>86</v>
      </c>
      <c r="AU225" t="s">
        <v>86</v>
      </c>
      <c r="AV225" t="s">
        <v>86</v>
      </c>
      <c r="AW225" t="s">
        <v>86</v>
      </c>
      <c r="AX225" t="s">
        <v>86</v>
      </c>
      <c r="AY225" t="s">
        <v>86</v>
      </c>
      <c r="AZ225" t="s">
        <v>86</v>
      </c>
      <c r="BA225" t="s">
        <v>86</v>
      </c>
      <c r="BB225" t="s">
        <v>86</v>
      </c>
      <c r="BC225" t="s">
        <v>86</v>
      </c>
      <c r="BD225" t="s">
        <v>86</v>
      </c>
      <c r="BE225" t="s">
        <v>86</v>
      </c>
    </row>
    <row r="226" spans="1:57" hidden="1" x14ac:dyDescent="0.45">
      <c r="A226" t="s">
        <v>618</v>
      </c>
      <c r="B226" t="s">
        <v>77</v>
      </c>
      <c r="C226" t="s">
        <v>619</v>
      </c>
      <c r="D226" t="s">
        <v>79</v>
      </c>
      <c r="E226" s="2" t="str">
        <f>HYPERLINK("capsilon://?command=openfolder&amp;siteaddress=envoy.emaiq-na2.net&amp;folderid=FX1CA9A35F-2152-379A-635C-5C4112A5A376","FX2202734")</f>
        <v>FX2202734</v>
      </c>
      <c r="F226" t="s">
        <v>80</v>
      </c>
      <c r="G226" t="s">
        <v>80</v>
      </c>
      <c r="H226" t="s">
        <v>81</v>
      </c>
      <c r="I226" t="s">
        <v>620</v>
      </c>
      <c r="J226">
        <v>600</v>
      </c>
      <c r="K226" t="s">
        <v>83</v>
      </c>
      <c r="L226" t="s">
        <v>84</v>
      </c>
      <c r="M226" t="s">
        <v>85</v>
      </c>
      <c r="N226">
        <v>1</v>
      </c>
      <c r="O226" s="1">
        <v>44623.666342592594</v>
      </c>
      <c r="P226" s="1">
        <v>44624.211006944446</v>
      </c>
      <c r="Q226">
        <v>46298</v>
      </c>
      <c r="R226">
        <v>761</v>
      </c>
      <c r="S226" t="b">
        <v>0</v>
      </c>
      <c r="T226" t="s">
        <v>86</v>
      </c>
      <c r="U226" t="b">
        <v>0</v>
      </c>
      <c r="V226" t="s">
        <v>191</v>
      </c>
      <c r="W226" s="1">
        <v>44624.211006944446</v>
      </c>
      <c r="X226">
        <v>549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600</v>
      </c>
      <c r="AE226">
        <v>494</v>
      </c>
      <c r="AF226">
        <v>0</v>
      </c>
      <c r="AG226">
        <v>14</v>
      </c>
      <c r="AH226" t="s">
        <v>86</v>
      </c>
      <c r="AI226" t="s">
        <v>86</v>
      </c>
      <c r="AJ226" t="s">
        <v>86</v>
      </c>
      <c r="AK226" t="s">
        <v>86</v>
      </c>
      <c r="AL226" t="s">
        <v>86</v>
      </c>
      <c r="AM226" t="s">
        <v>86</v>
      </c>
      <c r="AN226" t="s">
        <v>86</v>
      </c>
      <c r="AO226" t="s">
        <v>86</v>
      </c>
      <c r="AP226" t="s">
        <v>86</v>
      </c>
      <c r="AQ226" t="s">
        <v>86</v>
      </c>
      <c r="AR226" t="s">
        <v>86</v>
      </c>
      <c r="AS226" t="s">
        <v>86</v>
      </c>
      <c r="AT226" t="s">
        <v>86</v>
      </c>
      <c r="AU226" t="s">
        <v>86</v>
      </c>
      <c r="AV226" t="s">
        <v>86</v>
      </c>
      <c r="AW226" t="s">
        <v>86</v>
      </c>
      <c r="AX226" t="s">
        <v>86</v>
      </c>
      <c r="AY226" t="s">
        <v>86</v>
      </c>
      <c r="AZ226" t="s">
        <v>86</v>
      </c>
      <c r="BA226" t="s">
        <v>86</v>
      </c>
      <c r="BB226" t="s">
        <v>86</v>
      </c>
      <c r="BC226" t="s">
        <v>86</v>
      </c>
      <c r="BD226" t="s">
        <v>86</v>
      </c>
      <c r="BE226" t="s">
        <v>86</v>
      </c>
    </row>
    <row r="227" spans="1:57" hidden="1" x14ac:dyDescent="0.45">
      <c r="A227" t="s">
        <v>621</v>
      </c>
      <c r="B227" t="s">
        <v>77</v>
      </c>
      <c r="C227" t="s">
        <v>148</v>
      </c>
      <c r="D227" t="s">
        <v>79</v>
      </c>
      <c r="E227" s="2" t="str">
        <f>HYPERLINK("capsilon://?command=openfolder&amp;siteaddress=envoy.emaiq-na2.net&amp;folderid=FX0BC8E0F2-2BC0-EDA7-C0D5-A4E1F11E1E0D","FX2202572")</f>
        <v>FX2202572</v>
      </c>
      <c r="F227" t="s">
        <v>80</v>
      </c>
      <c r="G227" t="s">
        <v>80</v>
      </c>
      <c r="H227" t="s">
        <v>81</v>
      </c>
      <c r="I227" t="s">
        <v>622</v>
      </c>
      <c r="J227">
        <v>38</v>
      </c>
      <c r="K227" t="s">
        <v>83</v>
      </c>
      <c r="L227" t="s">
        <v>84</v>
      </c>
      <c r="M227" t="s">
        <v>85</v>
      </c>
      <c r="N227">
        <v>2</v>
      </c>
      <c r="O227" s="1">
        <v>44623.667800925927</v>
      </c>
      <c r="P227" s="1">
        <v>44624.380613425928</v>
      </c>
      <c r="Q227">
        <v>61226</v>
      </c>
      <c r="R227">
        <v>361</v>
      </c>
      <c r="S227" t="b">
        <v>0</v>
      </c>
      <c r="T227" t="s">
        <v>86</v>
      </c>
      <c r="U227" t="b">
        <v>0</v>
      </c>
      <c r="V227" t="s">
        <v>347</v>
      </c>
      <c r="W227" s="1">
        <v>44623.687986111108</v>
      </c>
      <c r="X227">
        <v>169</v>
      </c>
      <c r="Y227">
        <v>37</v>
      </c>
      <c r="Z227">
        <v>0</v>
      </c>
      <c r="AA227">
        <v>37</v>
      </c>
      <c r="AB227">
        <v>0</v>
      </c>
      <c r="AC227">
        <v>23</v>
      </c>
      <c r="AD227">
        <v>1</v>
      </c>
      <c r="AE227">
        <v>0</v>
      </c>
      <c r="AF227">
        <v>0</v>
      </c>
      <c r="AG227">
        <v>0</v>
      </c>
      <c r="AH227" t="s">
        <v>199</v>
      </c>
      <c r="AI227" s="1">
        <v>44624.380613425928</v>
      </c>
      <c r="AJ227">
        <v>192</v>
      </c>
      <c r="AK227">
        <v>1</v>
      </c>
      <c r="AL227">
        <v>0</v>
      </c>
      <c r="AM227">
        <v>1</v>
      </c>
      <c r="AN227">
        <v>0</v>
      </c>
      <c r="AO227">
        <v>1</v>
      </c>
      <c r="AP227">
        <v>0</v>
      </c>
      <c r="AQ227">
        <v>0</v>
      </c>
      <c r="AR227">
        <v>0</v>
      </c>
      <c r="AS227">
        <v>0</v>
      </c>
      <c r="AT227" t="s">
        <v>86</v>
      </c>
      <c r="AU227" t="s">
        <v>86</v>
      </c>
      <c r="AV227" t="s">
        <v>86</v>
      </c>
      <c r="AW227" t="s">
        <v>86</v>
      </c>
      <c r="AX227" t="s">
        <v>86</v>
      </c>
      <c r="AY227" t="s">
        <v>86</v>
      </c>
      <c r="AZ227" t="s">
        <v>86</v>
      </c>
      <c r="BA227" t="s">
        <v>86</v>
      </c>
      <c r="BB227" t="s">
        <v>86</v>
      </c>
      <c r="BC227" t="s">
        <v>86</v>
      </c>
      <c r="BD227" t="s">
        <v>86</v>
      </c>
      <c r="BE227" t="s">
        <v>86</v>
      </c>
    </row>
    <row r="228" spans="1:57" hidden="1" x14ac:dyDescent="0.45">
      <c r="A228" t="s">
        <v>623</v>
      </c>
      <c r="B228" t="s">
        <v>77</v>
      </c>
      <c r="C228" t="s">
        <v>459</v>
      </c>
      <c r="D228" t="s">
        <v>79</v>
      </c>
      <c r="E228" s="2" t="str">
        <f>HYPERLINK("capsilon://?command=openfolder&amp;siteaddress=envoy.emaiq-na2.net&amp;folderid=FXBF76D617-BDF3-BC4A-ED27-B0DAFFEAD688","FX22035")</f>
        <v>FX22035</v>
      </c>
      <c r="F228" t="s">
        <v>80</v>
      </c>
      <c r="G228" t="s">
        <v>80</v>
      </c>
      <c r="H228" t="s">
        <v>81</v>
      </c>
      <c r="I228" t="s">
        <v>624</v>
      </c>
      <c r="J228">
        <v>66</v>
      </c>
      <c r="K228" t="s">
        <v>83</v>
      </c>
      <c r="L228" t="s">
        <v>84</v>
      </c>
      <c r="M228" t="s">
        <v>85</v>
      </c>
      <c r="N228">
        <v>2</v>
      </c>
      <c r="O228" s="1">
        <v>44623.671585648146</v>
      </c>
      <c r="P228" s="1">
        <v>44624.400243055556</v>
      </c>
      <c r="Q228">
        <v>61364</v>
      </c>
      <c r="R228">
        <v>1592</v>
      </c>
      <c r="S228" t="b">
        <v>0</v>
      </c>
      <c r="T228" t="s">
        <v>86</v>
      </c>
      <c r="U228" t="b">
        <v>0</v>
      </c>
      <c r="V228" t="s">
        <v>347</v>
      </c>
      <c r="W228" s="1">
        <v>44623.694328703707</v>
      </c>
      <c r="X228">
        <v>547</v>
      </c>
      <c r="Y228">
        <v>52</v>
      </c>
      <c r="Z228">
        <v>0</v>
      </c>
      <c r="AA228">
        <v>52</v>
      </c>
      <c r="AB228">
        <v>0</v>
      </c>
      <c r="AC228">
        <v>42</v>
      </c>
      <c r="AD228">
        <v>14</v>
      </c>
      <c r="AE228">
        <v>0</v>
      </c>
      <c r="AF228">
        <v>0</v>
      </c>
      <c r="AG228">
        <v>0</v>
      </c>
      <c r="AH228" t="s">
        <v>199</v>
      </c>
      <c r="AI228" s="1">
        <v>44624.400243055556</v>
      </c>
      <c r="AJ228">
        <v>386</v>
      </c>
      <c r="AK228">
        <v>4</v>
      </c>
      <c r="AL228">
        <v>0</v>
      </c>
      <c r="AM228">
        <v>4</v>
      </c>
      <c r="AN228">
        <v>0</v>
      </c>
      <c r="AO228">
        <v>1</v>
      </c>
      <c r="AP228">
        <v>10</v>
      </c>
      <c r="AQ228">
        <v>0</v>
      </c>
      <c r="AR228">
        <v>0</v>
      </c>
      <c r="AS228">
        <v>0</v>
      </c>
      <c r="AT228" t="s">
        <v>86</v>
      </c>
      <c r="AU228" t="s">
        <v>86</v>
      </c>
      <c r="AV228" t="s">
        <v>86</v>
      </c>
      <c r="AW228" t="s">
        <v>86</v>
      </c>
      <c r="AX228" t="s">
        <v>86</v>
      </c>
      <c r="AY228" t="s">
        <v>86</v>
      </c>
      <c r="AZ228" t="s">
        <v>86</v>
      </c>
      <c r="BA228" t="s">
        <v>86</v>
      </c>
      <c r="BB228" t="s">
        <v>86</v>
      </c>
      <c r="BC228" t="s">
        <v>86</v>
      </c>
      <c r="BD228" t="s">
        <v>86</v>
      </c>
      <c r="BE228" t="s">
        <v>86</v>
      </c>
    </row>
    <row r="229" spans="1:57" hidden="1" x14ac:dyDescent="0.45">
      <c r="A229" t="s">
        <v>625</v>
      </c>
      <c r="B229" t="s">
        <v>77</v>
      </c>
      <c r="C229" t="s">
        <v>113</v>
      </c>
      <c r="D229" t="s">
        <v>79</v>
      </c>
      <c r="E229" s="2" t="str">
        <f>HYPERLINK("capsilon://?command=openfolder&amp;siteaddress=envoy.emaiq-na2.net&amp;folderid=FX29515628-64CB-A01A-5B78-EB8A76A03CEB","FX2202757")</f>
        <v>FX2202757</v>
      </c>
      <c r="F229" t="s">
        <v>80</v>
      </c>
      <c r="G229" t="s">
        <v>80</v>
      </c>
      <c r="H229" t="s">
        <v>81</v>
      </c>
      <c r="I229" t="s">
        <v>626</v>
      </c>
      <c r="J229">
        <v>314</v>
      </c>
      <c r="K229" t="s">
        <v>83</v>
      </c>
      <c r="L229" t="s">
        <v>84</v>
      </c>
      <c r="M229" t="s">
        <v>85</v>
      </c>
      <c r="N229">
        <v>1</v>
      </c>
      <c r="O229" s="1">
        <v>44623.672812500001</v>
      </c>
      <c r="P229" s="1">
        <v>44624.274918981479</v>
      </c>
      <c r="Q229">
        <v>51232</v>
      </c>
      <c r="R229">
        <v>790</v>
      </c>
      <c r="S229" t="b">
        <v>0</v>
      </c>
      <c r="T229" t="s">
        <v>86</v>
      </c>
      <c r="U229" t="b">
        <v>0</v>
      </c>
      <c r="V229" t="s">
        <v>191</v>
      </c>
      <c r="W229" s="1">
        <v>44624.274918981479</v>
      </c>
      <c r="X229">
        <v>296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314</v>
      </c>
      <c r="AE229">
        <v>268</v>
      </c>
      <c r="AF229">
        <v>0</v>
      </c>
      <c r="AG229">
        <v>8</v>
      </c>
      <c r="AH229" t="s">
        <v>86</v>
      </c>
      <c r="AI229" t="s">
        <v>86</v>
      </c>
      <c r="AJ229" t="s">
        <v>86</v>
      </c>
      <c r="AK229" t="s">
        <v>86</v>
      </c>
      <c r="AL229" t="s">
        <v>86</v>
      </c>
      <c r="AM229" t="s">
        <v>86</v>
      </c>
      <c r="AN229" t="s">
        <v>86</v>
      </c>
      <c r="AO229" t="s">
        <v>86</v>
      </c>
      <c r="AP229" t="s">
        <v>86</v>
      </c>
      <c r="AQ229" t="s">
        <v>86</v>
      </c>
      <c r="AR229" t="s">
        <v>86</v>
      </c>
      <c r="AS229" t="s">
        <v>86</v>
      </c>
      <c r="AT229" t="s">
        <v>86</v>
      </c>
      <c r="AU229" t="s">
        <v>86</v>
      </c>
      <c r="AV229" t="s">
        <v>86</v>
      </c>
      <c r="AW229" t="s">
        <v>86</v>
      </c>
      <c r="AX229" t="s">
        <v>86</v>
      </c>
      <c r="AY229" t="s">
        <v>86</v>
      </c>
      <c r="AZ229" t="s">
        <v>86</v>
      </c>
      <c r="BA229" t="s">
        <v>86</v>
      </c>
      <c r="BB229" t="s">
        <v>86</v>
      </c>
      <c r="BC229" t="s">
        <v>86</v>
      </c>
      <c r="BD229" t="s">
        <v>86</v>
      </c>
      <c r="BE229" t="s">
        <v>86</v>
      </c>
    </row>
    <row r="230" spans="1:57" hidden="1" x14ac:dyDescent="0.45">
      <c r="A230" t="s">
        <v>627</v>
      </c>
      <c r="B230" t="s">
        <v>77</v>
      </c>
      <c r="C230" t="s">
        <v>459</v>
      </c>
      <c r="D230" t="s">
        <v>79</v>
      </c>
      <c r="E230" s="2" t="str">
        <f>HYPERLINK("capsilon://?command=openfolder&amp;siteaddress=envoy.emaiq-na2.net&amp;folderid=FXBF76D617-BDF3-BC4A-ED27-B0DAFFEAD688","FX22035")</f>
        <v>FX22035</v>
      </c>
      <c r="F230" t="s">
        <v>80</v>
      </c>
      <c r="G230" t="s">
        <v>80</v>
      </c>
      <c r="H230" t="s">
        <v>81</v>
      </c>
      <c r="I230" t="s">
        <v>628</v>
      </c>
      <c r="J230">
        <v>66</v>
      </c>
      <c r="K230" t="s">
        <v>83</v>
      </c>
      <c r="L230" t="s">
        <v>84</v>
      </c>
      <c r="M230" t="s">
        <v>85</v>
      </c>
      <c r="N230">
        <v>2</v>
      </c>
      <c r="O230" s="1">
        <v>44623.675069444442</v>
      </c>
      <c r="P230" s="1">
        <v>44624.41</v>
      </c>
      <c r="Q230">
        <v>62358</v>
      </c>
      <c r="R230">
        <v>1140</v>
      </c>
      <c r="S230" t="b">
        <v>0</v>
      </c>
      <c r="T230" t="s">
        <v>86</v>
      </c>
      <c r="U230" t="b">
        <v>0</v>
      </c>
      <c r="V230" t="s">
        <v>347</v>
      </c>
      <c r="W230" s="1">
        <v>44623.698449074072</v>
      </c>
      <c r="X230">
        <v>312</v>
      </c>
      <c r="Y230">
        <v>52</v>
      </c>
      <c r="Z230">
        <v>0</v>
      </c>
      <c r="AA230">
        <v>52</v>
      </c>
      <c r="AB230">
        <v>0</v>
      </c>
      <c r="AC230">
        <v>39</v>
      </c>
      <c r="AD230">
        <v>14</v>
      </c>
      <c r="AE230">
        <v>0</v>
      </c>
      <c r="AF230">
        <v>0</v>
      </c>
      <c r="AG230">
        <v>0</v>
      </c>
      <c r="AH230" t="s">
        <v>199</v>
      </c>
      <c r="AI230" s="1">
        <v>44624.41</v>
      </c>
      <c r="AJ230">
        <v>803</v>
      </c>
      <c r="AK230">
        <v>1</v>
      </c>
      <c r="AL230">
        <v>0</v>
      </c>
      <c r="AM230">
        <v>1</v>
      </c>
      <c r="AN230">
        <v>0</v>
      </c>
      <c r="AO230">
        <v>1</v>
      </c>
      <c r="AP230">
        <v>13</v>
      </c>
      <c r="AQ230">
        <v>0</v>
      </c>
      <c r="AR230">
        <v>0</v>
      </c>
      <c r="AS230">
        <v>0</v>
      </c>
      <c r="AT230" t="s">
        <v>86</v>
      </c>
      <c r="AU230" t="s">
        <v>86</v>
      </c>
      <c r="AV230" t="s">
        <v>86</v>
      </c>
      <c r="AW230" t="s">
        <v>86</v>
      </c>
      <c r="AX230" t="s">
        <v>86</v>
      </c>
      <c r="AY230" t="s">
        <v>86</v>
      </c>
      <c r="AZ230" t="s">
        <v>86</v>
      </c>
      <c r="BA230" t="s">
        <v>86</v>
      </c>
      <c r="BB230" t="s">
        <v>86</v>
      </c>
      <c r="BC230" t="s">
        <v>86</v>
      </c>
      <c r="BD230" t="s">
        <v>86</v>
      </c>
      <c r="BE230" t="s">
        <v>86</v>
      </c>
    </row>
    <row r="231" spans="1:57" hidden="1" x14ac:dyDescent="0.45">
      <c r="A231" t="s">
        <v>629</v>
      </c>
      <c r="B231" t="s">
        <v>77</v>
      </c>
      <c r="C231" t="s">
        <v>127</v>
      </c>
      <c r="D231" t="s">
        <v>79</v>
      </c>
      <c r="E231" s="2" t="str">
        <f>HYPERLINK("capsilon://?command=openfolder&amp;siteaddress=envoy.emaiq-na2.net&amp;folderid=FXEF02B288-22EA-3BF6-A082-BBD675E9B944","FX2201558")</f>
        <v>FX2201558</v>
      </c>
      <c r="F231" t="s">
        <v>80</v>
      </c>
      <c r="G231" t="s">
        <v>80</v>
      </c>
      <c r="H231" t="s">
        <v>81</v>
      </c>
      <c r="I231" t="s">
        <v>630</v>
      </c>
      <c r="J231">
        <v>265</v>
      </c>
      <c r="K231" t="s">
        <v>83</v>
      </c>
      <c r="L231" t="s">
        <v>84</v>
      </c>
      <c r="M231" t="s">
        <v>85</v>
      </c>
      <c r="N231">
        <v>1</v>
      </c>
      <c r="O231" s="1">
        <v>44623.677511574075</v>
      </c>
      <c r="P231" s="1">
        <v>44624.206631944442</v>
      </c>
      <c r="Q231">
        <v>45309</v>
      </c>
      <c r="R231">
        <v>407</v>
      </c>
      <c r="S231" t="b">
        <v>0</v>
      </c>
      <c r="T231" t="s">
        <v>86</v>
      </c>
      <c r="U231" t="b">
        <v>0</v>
      </c>
      <c r="V231" t="s">
        <v>92</v>
      </c>
      <c r="W231" s="1">
        <v>44624.206631944442</v>
      </c>
      <c r="X231">
        <v>337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265</v>
      </c>
      <c r="AE231">
        <v>218</v>
      </c>
      <c r="AF231">
        <v>0</v>
      </c>
      <c r="AG231">
        <v>8</v>
      </c>
      <c r="AH231" t="s">
        <v>86</v>
      </c>
      <c r="AI231" t="s">
        <v>86</v>
      </c>
      <c r="AJ231" t="s">
        <v>86</v>
      </c>
      <c r="AK231" t="s">
        <v>86</v>
      </c>
      <c r="AL231" t="s">
        <v>86</v>
      </c>
      <c r="AM231" t="s">
        <v>86</v>
      </c>
      <c r="AN231" t="s">
        <v>86</v>
      </c>
      <c r="AO231" t="s">
        <v>86</v>
      </c>
      <c r="AP231" t="s">
        <v>86</v>
      </c>
      <c r="AQ231" t="s">
        <v>86</v>
      </c>
      <c r="AR231" t="s">
        <v>86</v>
      </c>
      <c r="AS231" t="s">
        <v>86</v>
      </c>
      <c r="AT231" t="s">
        <v>86</v>
      </c>
      <c r="AU231" t="s">
        <v>86</v>
      </c>
      <c r="AV231" t="s">
        <v>86</v>
      </c>
      <c r="AW231" t="s">
        <v>86</v>
      </c>
      <c r="AX231" t="s">
        <v>86</v>
      </c>
      <c r="AY231" t="s">
        <v>86</v>
      </c>
      <c r="AZ231" t="s">
        <v>86</v>
      </c>
      <c r="BA231" t="s">
        <v>86</v>
      </c>
      <c r="BB231" t="s">
        <v>86</v>
      </c>
      <c r="BC231" t="s">
        <v>86</v>
      </c>
      <c r="BD231" t="s">
        <v>86</v>
      </c>
      <c r="BE231" t="s">
        <v>86</v>
      </c>
    </row>
    <row r="232" spans="1:57" hidden="1" x14ac:dyDescent="0.45">
      <c r="A232" t="s">
        <v>631</v>
      </c>
      <c r="B232" t="s">
        <v>77</v>
      </c>
      <c r="C232" t="s">
        <v>632</v>
      </c>
      <c r="D232" t="s">
        <v>79</v>
      </c>
      <c r="E232" s="2" t="str">
        <f>HYPERLINK("capsilon://?command=openfolder&amp;siteaddress=envoy.emaiq-na2.net&amp;folderid=FX22C8925D-3CDE-3ECE-65D9-F272A414BBC1","FX2202813")</f>
        <v>FX2202813</v>
      </c>
      <c r="F232" t="s">
        <v>80</v>
      </c>
      <c r="G232" t="s">
        <v>80</v>
      </c>
      <c r="H232" t="s">
        <v>81</v>
      </c>
      <c r="I232" t="s">
        <v>633</v>
      </c>
      <c r="J232">
        <v>333</v>
      </c>
      <c r="K232" t="s">
        <v>83</v>
      </c>
      <c r="L232" t="s">
        <v>84</v>
      </c>
      <c r="M232" t="s">
        <v>85</v>
      </c>
      <c r="N232">
        <v>1</v>
      </c>
      <c r="O232" s="1">
        <v>44623.679120370369</v>
      </c>
      <c r="P232" s="1">
        <v>44624.226388888892</v>
      </c>
      <c r="Q232">
        <v>45853</v>
      </c>
      <c r="R232">
        <v>1431</v>
      </c>
      <c r="S232" t="b">
        <v>0</v>
      </c>
      <c r="T232" t="s">
        <v>86</v>
      </c>
      <c r="U232" t="b">
        <v>0</v>
      </c>
      <c r="V232" t="s">
        <v>96</v>
      </c>
      <c r="W232" s="1">
        <v>44624.226388888892</v>
      </c>
      <c r="X232">
        <v>1352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333</v>
      </c>
      <c r="AE232">
        <v>284</v>
      </c>
      <c r="AF232">
        <v>0</v>
      </c>
      <c r="AG232">
        <v>13</v>
      </c>
      <c r="AH232" t="s">
        <v>86</v>
      </c>
      <c r="AI232" t="s">
        <v>86</v>
      </c>
      <c r="AJ232" t="s">
        <v>86</v>
      </c>
      <c r="AK232" t="s">
        <v>86</v>
      </c>
      <c r="AL232" t="s">
        <v>86</v>
      </c>
      <c r="AM232" t="s">
        <v>86</v>
      </c>
      <c r="AN232" t="s">
        <v>86</v>
      </c>
      <c r="AO232" t="s">
        <v>86</v>
      </c>
      <c r="AP232" t="s">
        <v>86</v>
      </c>
      <c r="AQ232" t="s">
        <v>86</v>
      </c>
      <c r="AR232" t="s">
        <v>86</v>
      </c>
      <c r="AS232" t="s">
        <v>86</v>
      </c>
      <c r="AT232" t="s">
        <v>86</v>
      </c>
      <c r="AU232" t="s">
        <v>86</v>
      </c>
      <c r="AV232" t="s">
        <v>86</v>
      </c>
      <c r="AW232" t="s">
        <v>86</v>
      </c>
      <c r="AX232" t="s">
        <v>86</v>
      </c>
      <c r="AY232" t="s">
        <v>86</v>
      </c>
      <c r="AZ232" t="s">
        <v>86</v>
      </c>
      <c r="BA232" t="s">
        <v>86</v>
      </c>
      <c r="BB232" t="s">
        <v>86</v>
      </c>
      <c r="BC232" t="s">
        <v>86</v>
      </c>
      <c r="BD232" t="s">
        <v>86</v>
      </c>
      <c r="BE232" t="s">
        <v>86</v>
      </c>
    </row>
    <row r="233" spans="1:57" hidden="1" x14ac:dyDescent="0.45">
      <c r="A233" t="s">
        <v>634</v>
      </c>
      <c r="B233" t="s">
        <v>77</v>
      </c>
      <c r="C233" t="s">
        <v>635</v>
      </c>
      <c r="D233" t="s">
        <v>79</v>
      </c>
      <c r="E233" s="2" t="str">
        <f>HYPERLINK("capsilon://?command=openfolder&amp;siteaddress=envoy.emaiq-na2.net&amp;folderid=FXD124A3B6-37F6-A229-D348-AC50416C5024","FX220266")</f>
        <v>FX220266</v>
      </c>
      <c r="F233" t="s">
        <v>80</v>
      </c>
      <c r="G233" t="s">
        <v>80</v>
      </c>
      <c r="H233" t="s">
        <v>81</v>
      </c>
      <c r="I233" t="s">
        <v>636</v>
      </c>
      <c r="J233">
        <v>66</v>
      </c>
      <c r="K233" t="s">
        <v>83</v>
      </c>
      <c r="L233" t="s">
        <v>84</v>
      </c>
      <c r="M233" t="s">
        <v>85</v>
      </c>
      <c r="N233">
        <v>2</v>
      </c>
      <c r="O233" s="1">
        <v>44623.681458333333</v>
      </c>
      <c r="P233" s="1">
        <v>44624.421041666668</v>
      </c>
      <c r="Q233">
        <v>63010</v>
      </c>
      <c r="R233">
        <v>890</v>
      </c>
      <c r="S233" t="b">
        <v>0</v>
      </c>
      <c r="T233" t="s">
        <v>86</v>
      </c>
      <c r="U233" t="b">
        <v>0</v>
      </c>
      <c r="V233" t="s">
        <v>347</v>
      </c>
      <c r="W233" s="1">
        <v>44623.703206018516</v>
      </c>
      <c r="X233">
        <v>324</v>
      </c>
      <c r="Y233">
        <v>52</v>
      </c>
      <c r="Z233">
        <v>0</v>
      </c>
      <c r="AA233">
        <v>52</v>
      </c>
      <c r="AB233">
        <v>0</v>
      </c>
      <c r="AC233">
        <v>34</v>
      </c>
      <c r="AD233">
        <v>14</v>
      </c>
      <c r="AE233">
        <v>0</v>
      </c>
      <c r="AF233">
        <v>0</v>
      </c>
      <c r="AG233">
        <v>0</v>
      </c>
      <c r="AH233" t="s">
        <v>199</v>
      </c>
      <c r="AI233" s="1">
        <v>44624.421041666668</v>
      </c>
      <c r="AJ233">
        <v>566</v>
      </c>
      <c r="AK233">
        <v>3</v>
      </c>
      <c r="AL233">
        <v>0</v>
      </c>
      <c r="AM233">
        <v>3</v>
      </c>
      <c r="AN233">
        <v>0</v>
      </c>
      <c r="AO233">
        <v>3</v>
      </c>
      <c r="AP233">
        <v>11</v>
      </c>
      <c r="AQ233">
        <v>0</v>
      </c>
      <c r="AR233">
        <v>0</v>
      </c>
      <c r="AS233">
        <v>0</v>
      </c>
      <c r="AT233" t="s">
        <v>86</v>
      </c>
      <c r="AU233" t="s">
        <v>86</v>
      </c>
      <c r="AV233" t="s">
        <v>86</v>
      </c>
      <c r="AW233" t="s">
        <v>86</v>
      </c>
      <c r="AX233" t="s">
        <v>86</v>
      </c>
      <c r="AY233" t="s">
        <v>86</v>
      </c>
      <c r="AZ233" t="s">
        <v>86</v>
      </c>
      <c r="BA233" t="s">
        <v>86</v>
      </c>
      <c r="BB233" t="s">
        <v>86</v>
      </c>
      <c r="BC233" t="s">
        <v>86</v>
      </c>
      <c r="BD233" t="s">
        <v>86</v>
      </c>
      <c r="BE233" t="s">
        <v>86</v>
      </c>
    </row>
    <row r="234" spans="1:57" hidden="1" x14ac:dyDescent="0.45">
      <c r="A234" t="s">
        <v>637</v>
      </c>
      <c r="B234" t="s">
        <v>77</v>
      </c>
      <c r="C234" t="s">
        <v>638</v>
      </c>
      <c r="D234" t="s">
        <v>79</v>
      </c>
      <c r="E234" s="2" t="str">
        <f>HYPERLINK("capsilon://?command=openfolder&amp;siteaddress=envoy.emaiq-na2.net&amp;folderid=FX6170A14B-D69F-71B4-DE74-2DC04EF56913","FX2202674")</f>
        <v>FX2202674</v>
      </c>
      <c r="F234" t="s">
        <v>80</v>
      </c>
      <c r="G234" t="s">
        <v>80</v>
      </c>
      <c r="H234" t="s">
        <v>81</v>
      </c>
      <c r="I234" t="s">
        <v>639</v>
      </c>
      <c r="J234">
        <v>70</v>
      </c>
      <c r="K234" t="s">
        <v>83</v>
      </c>
      <c r="L234" t="s">
        <v>84</v>
      </c>
      <c r="M234" t="s">
        <v>85</v>
      </c>
      <c r="N234">
        <v>2</v>
      </c>
      <c r="O234" s="1">
        <v>44623.68854166667</v>
      </c>
      <c r="P234" s="1">
        <v>44624.430347222224</v>
      </c>
      <c r="Q234">
        <v>59670</v>
      </c>
      <c r="R234">
        <v>4422</v>
      </c>
      <c r="S234" t="b">
        <v>0</v>
      </c>
      <c r="T234" t="s">
        <v>86</v>
      </c>
      <c r="U234" t="b">
        <v>0</v>
      </c>
      <c r="V234" t="s">
        <v>87</v>
      </c>
      <c r="W234" s="1">
        <v>44624.239930555559</v>
      </c>
      <c r="X234">
        <v>3575</v>
      </c>
      <c r="Y234">
        <v>107</v>
      </c>
      <c r="Z234">
        <v>0</v>
      </c>
      <c r="AA234">
        <v>107</v>
      </c>
      <c r="AB234">
        <v>0</v>
      </c>
      <c r="AC234">
        <v>82</v>
      </c>
      <c r="AD234">
        <v>-37</v>
      </c>
      <c r="AE234">
        <v>0</v>
      </c>
      <c r="AF234">
        <v>0</v>
      </c>
      <c r="AG234">
        <v>0</v>
      </c>
      <c r="AH234" t="s">
        <v>199</v>
      </c>
      <c r="AI234" s="1">
        <v>44624.430347222224</v>
      </c>
      <c r="AJ234">
        <v>804</v>
      </c>
      <c r="AK234">
        <v>1</v>
      </c>
      <c r="AL234">
        <v>0</v>
      </c>
      <c r="AM234">
        <v>1</v>
      </c>
      <c r="AN234">
        <v>0</v>
      </c>
      <c r="AO234">
        <v>1</v>
      </c>
      <c r="AP234">
        <v>-38</v>
      </c>
      <c r="AQ234">
        <v>0</v>
      </c>
      <c r="AR234">
        <v>0</v>
      </c>
      <c r="AS234">
        <v>0</v>
      </c>
      <c r="AT234" t="s">
        <v>86</v>
      </c>
      <c r="AU234" t="s">
        <v>86</v>
      </c>
      <c r="AV234" t="s">
        <v>86</v>
      </c>
      <c r="AW234" t="s">
        <v>86</v>
      </c>
      <c r="AX234" t="s">
        <v>86</v>
      </c>
      <c r="AY234" t="s">
        <v>86</v>
      </c>
      <c r="AZ234" t="s">
        <v>86</v>
      </c>
      <c r="BA234" t="s">
        <v>86</v>
      </c>
      <c r="BB234" t="s">
        <v>86</v>
      </c>
      <c r="BC234" t="s">
        <v>86</v>
      </c>
      <c r="BD234" t="s">
        <v>86</v>
      </c>
      <c r="BE234" t="s">
        <v>86</v>
      </c>
    </row>
    <row r="235" spans="1:57" hidden="1" x14ac:dyDescent="0.45">
      <c r="A235" t="s">
        <v>640</v>
      </c>
      <c r="B235" t="s">
        <v>77</v>
      </c>
      <c r="C235" t="s">
        <v>641</v>
      </c>
      <c r="D235" t="s">
        <v>79</v>
      </c>
      <c r="E235" s="2" t="str">
        <f>HYPERLINK("capsilon://?command=openfolder&amp;siteaddress=envoy.emaiq-na2.net&amp;folderid=FXA1B81D23-C809-2838-FC3D-01BA159C3348","FX2201365")</f>
        <v>FX2201365</v>
      </c>
      <c r="F235" t="s">
        <v>80</v>
      </c>
      <c r="G235" t="s">
        <v>80</v>
      </c>
      <c r="H235" t="s">
        <v>81</v>
      </c>
      <c r="I235" t="s">
        <v>642</v>
      </c>
      <c r="J235">
        <v>38</v>
      </c>
      <c r="K235" t="s">
        <v>83</v>
      </c>
      <c r="L235" t="s">
        <v>84</v>
      </c>
      <c r="M235" t="s">
        <v>85</v>
      </c>
      <c r="N235">
        <v>2</v>
      </c>
      <c r="O235" s="1">
        <v>44623.69636574074</v>
      </c>
      <c r="P235" s="1">
        <v>44624.430115740739</v>
      </c>
      <c r="Q235">
        <v>62843</v>
      </c>
      <c r="R235">
        <v>553</v>
      </c>
      <c r="S235" t="b">
        <v>0</v>
      </c>
      <c r="T235" t="s">
        <v>86</v>
      </c>
      <c r="U235" t="b">
        <v>0</v>
      </c>
      <c r="V235" t="s">
        <v>347</v>
      </c>
      <c r="W235" s="1">
        <v>44623.711354166669</v>
      </c>
      <c r="X235">
        <v>109</v>
      </c>
      <c r="Y235">
        <v>37</v>
      </c>
      <c r="Z235">
        <v>0</v>
      </c>
      <c r="AA235">
        <v>37</v>
      </c>
      <c r="AB235">
        <v>0</v>
      </c>
      <c r="AC235">
        <v>7</v>
      </c>
      <c r="AD235">
        <v>1</v>
      </c>
      <c r="AE235">
        <v>0</v>
      </c>
      <c r="AF235">
        <v>0</v>
      </c>
      <c r="AG235">
        <v>0</v>
      </c>
      <c r="AH235" t="s">
        <v>199</v>
      </c>
      <c r="AI235" s="1">
        <v>44624.430115740739</v>
      </c>
      <c r="AJ235">
        <v>444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1</v>
      </c>
      <c r="AQ235">
        <v>0</v>
      </c>
      <c r="AR235">
        <v>0</v>
      </c>
      <c r="AS235">
        <v>0</v>
      </c>
      <c r="AT235" t="s">
        <v>86</v>
      </c>
      <c r="AU235" t="s">
        <v>86</v>
      </c>
      <c r="AV235" t="s">
        <v>86</v>
      </c>
      <c r="AW235" t="s">
        <v>86</v>
      </c>
      <c r="AX235" t="s">
        <v>86</v>
      </c>
      <c r="AY235" t="s">
        <v>86</v>
      </c>
      <c r="AZ235" t="s">
        <v>86</v>
      </c>
      <c r="BA235" t="s">
        <v>86</v>
      </c>
      <c r="BB235" t="s">
        <v>86</v>
      </c>
      <c r="BC235" t="s">
        <v>86</v>
      </c>
      <c r="BD235" t="s">
        <v>86</v>
      </c>
      <c r="BE235" t="s">
        <v>86</v>
      </c>
    </row>
    <row r="236" spans="1:57" hidden="1" x14ac:dyDescent="0.45">
      <c r="A236" t="s">
        <v>643</v>
      </c>
      <c r="B236" t="s">
        <v>77</v>
      </c>
      <c r="C236" t="s">
        <v>644</v>
      </c>
      <c r="D236" t="s">
        <v>79</v>
      </c>
      <c r="E236" s="2" t="str">
        <f>HYPERLINK("capsilon://?command=openfolder&amp;siteaddress=envoy.emaiq-na2.net&amp;folderid=FX25ED3544-4928-BCB5-4BBA-A8052E0A5B8D","FX2201184")</f>
        <v>FX2201184</v>
      </c>
      <c r="F236" t="s">
        <v>80</v>
      </c>
      <c r="G236" t="s">
        <v>80</v>
      </c>
      <c r="H236" t="s">
        <v>81</v>
      </c>
      <c r="I236" t="s">
        <v>645</v>
      </c>
      <c r="J236">
        <v>32</v>
      </c>
      <c r="K236" t="s">
        <v>83</v>
      </c>
      <c r="L236" t="s">
        <v>84</v>
      </c>
      <c r="M236" t="s">
        <v>85</v>
      </c>
      <c r="N236">
        <v>2</v>
      </c>
      <c r="O236" s="1">
        <v>44623.719606481478</v>
      </c>
      <c r="P236" s="1">
        <v>44624.442106481481</v>
      </c>
      <c r="Q236">
        <v>61331</v>
      </c>
      <c r="R236">
        <v>1093</v>
      </c>
      <c r="S236" t="b">
        <v>0</v>
      </c>
      <c r="T236" t="s">
        <v>86</v>
      </c>
      <c r="U236" t="b">
        <v>0</v>
      </c>
      <c r="V236" t="s">
        <v>347</v>
      </c>
      <c r="W236" s="1">
        <v>44623.726018518515</v>
      </c>
      <c r="X236">
        <v>530</v>
      </c>
      <c r="Y236">
        <v>56</v>
      </c>
      <c r="Z236">
        <v>0</v>
      </c>
      <c r="AA236">
        <v>56</v>
      </c>
      <c r="AB236">
        <v>0</v>
      </c>
      <c r="AC236">
        <v>37</v>
      </c>
      <c r="AD236">
        <v>-24</v>
      </c>
      <c r="AE236">
        <v>0</v>
      </c>
      <c r="AF236">
        <v>0</v>
      </c>
      <c r="AG236">
        <v>0</v>
      </c>
      <c r="AH236" t="s">
        <v>199</v>
      </c>
      <c r="AI236" s="1">
        <v>44624.442106481481</v>
      </c>
      <c r="AJ236">
        <v>388</v>
      </c>
      <c r="AK236">
        <v>2</v>
      </c>
      <c r="AL236">
        <v>0</v>
      </c>
      <c r="AM236">
        <v>2</v>
      </c>
      <c r="AN236">
        <v>0</v>
      </c>
      <c r="AO236">
        <v>2</v>
      </c>
      <c r="AP236">
        <v>-26</v>
      </c>
      <c r="AQ236">
        <v>0</v>
      </c>
      <c r="AR236">
        <v>0</v>
      </c>
      <c r="AS236">
        <v>0</v>
      </c>
      <c r="AT236" t="s">
        <v>86</v>
      </c>
      <c r="AU236" t="s">
        <v>86</v>
      </c>
      <c r="AV236" t="s">
        <v>86</v>
      </c>
      <c r="AW236" t="s">
        <v>86</v>
      </c>
      <c r="AX236" t="s">
        <v>86</v>
      </c>
      <c r="AY236" t="s">
        <v>86</v>
      </c>
      <c r="AZ236" t="s">
        <v>86</v>
      </c>
      <c r="BA236" t="s">
        <v>86</v>
      </c>
      <c r="BB236" t="s">
        <v>86</v>
      </c>
      <c r="BC236" t="s">
        <v>86</v>
      </c>
      <c r="BD236" t="s">
        <v>86</v>
      </c>
      <c r="BE236" t="s">
        <v>86</v>
      </c>
    </row>
    <row r="237" spans="1:57" hidden="1" x14ac:dyDescent="0.45">
      <c r="A237" t="s">
        <v>646</v>
      </c>
      <c r="B237" t="s">
        <v>77</v>
      </c>
      <c r="C237" t="s">
        <v>647</v>
      </c>
      <c r="D237" t="s">
        <v>79</v>
      </c>
      <c r="E237" s="2" t="str">
        <f>HYPERLINK("capsilon://?command=openfolder&amp;siteaddress=envoy.emaiq-na2.net&amp;folderid=FX788096CA-7C87-661F-372F-907DB64E8F7D","FX2112116")</f>
        <v>FX2112116</v>
      </c>
      <c r="F237" t="s">
        <v>80</v>
      </c>
      <c r="G237" t="s">
        <v>80</v>
      </c>
      <c r="H237" t="s">
        <v>81</v>
      </c>
      <c r="I237" t="s">
        <v>648</v>
      </c>
      <c r="J237">
        <v>387</v>
      </c>
      <c r="K237" t="s">
        <v>83</v>
      </c>
      <c r="L237" t="s">
        <v>84</v>
      </c>
      <c r="M237" t="s">
        <v>85</v>
      </c>
      <c r="N237">
        <v>1</v>
      </c>
      <c r="O237" s="1">
        <v>44623.725104166668</v>
      </c>
      <c r="P237" s="1">
        <v>44624.278344907405</v>
      </c>
      <c r="Q237">
        <v>45793</v>
      </c>
      <c r="R237">
        <v>2007</v>
      </c>
      <c r="S237" t="b">
        <v>0</v>
      </c>
      <c r="T237" t="s">
        <v>86</v>
      </c>
      <c r="U237" t="b">
        <v>0</v>
      </c>
      <c r="V237" t="s">
        <v>96</v>
      </c>
      <c r="W237" s="1">
        <v>44624.278344907405</v>
      </c>
      <c r="X237">
        <v>1768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387</v>
      </c>
      <c r="AE237">
        <v>321</v>
      </c>
      <c r="AF237">
        <v>0</v>
      </c>
      <c r="AG237">
        <v>15</v>
      </c>
      <c r="AH237" t="s">
        <v>86</v>
      </c>
      <c r="AI237" t="s">
        <v>86</v>
      </c>
      <c r="AJ237" t="s">
        <v>86</v>
      </c>
      <c r="AK237" t="s">
        <v>86</v>
      </c>
      <c r="AL237" t="s">
        <v>86</v>
      </c>
      <c r="AM237" t="s">
        <v>86</v>
      </c>
      <c r="AN237" t="s">
        <v>86</v>
      </c>
      <c r="AO237" t="s">
        <v>86</v>
      </c>
      <c r="AP237" t="s">
        <v>86</v>
      </c>
      <c r="AQ237" t="s">
        <v>86</v>
      </c>
      <c r="AR237" t="s">
        <v>86</v>
      </c>
      <c r="AS237" t="s">
        <v>86</v>
      </c>
      <c r="AT237" t="s">
        <v>86</v>
      </c>
      <c r="AU237" t="s">
        <v>86</v>
      </c>
      <c r="AV237" t="s">
        <v>86</v>
      </c>
      <c r="AW237" t="s">
        <v>86</v>
      </c>
      <c r="AX237" t="s">
        <v>86</v>
      </c>
      <c r="AY237" t="s">
        <v>86</v>
      </c>
      <c r="AZ237" t="s">
        <v>86</v>
      </c>
      <c r="BA237" t="s">
        <v>86</v>
      </c>
      <c r="BB237" t="s">
        <v>86</v>
      </c>
      <c r="BC237" t="s">
        <v>86</v>
      </c>
      <c r="BD237" t="s">
        <v>86</v>
      </c>
      <c r="BE237" t="s">
        <v>86</v>
      </c>
    </row>
    <row r="238" spans="1:57" hidden="1" x14ac:dyDescent="0.45">
      <c r="A238" t="s">
        <v>649</v>
      </c>
      <c r="B238" t="s">
        <v>77</v>
      </c>
      <c r="C238" t="s">
        <v>496</v>
      </c>
      <c r="D238" t="s">
        <v>79</v>
      </c>
      <c r="E238" s="2" t="str">
        <f>HYPERLINK("capsilon://?command=openfolder&amp;siteaddress=envoy.emaiq-na2.net&amp;folderid=FXBDED492E-5BAF-5396-2450-8AE53AAA7EC1","FX2202434")</f>
        <v>FX2202434</v>
      </c>
      <c r="F238" t="s">
        <v>80</v>
      </c>
      <c r="G238" t="s">
        <v>80</v>
      </c>
      <c r="H238" t="s">
        <v>81</v>
      </c>
      <c r="I238" t="s">
        <v>650</v>
      </c>
      <c r="J238">
        <v>66</v>
      </c>
      <c r="K238" t="s">
        <v>83</v>
      </c>
      <c r="L238" t="s">
        <v>84</v>
      </c>
      <c r="M238" t="s">
        <v>85</v>
      </c>
      <c r="N238">
        <v>2</v>
      </c>
      <c r="O238" s="1">
        <v>44623.775567129633</v>
      </c>
      <c r="P238" s="1">
        <v>44624.434699074074</v>
      </c>
      <c r="Q238">
        <v>55807</v>
      </c>
      <c r="R238">
        <v>1142</v>
      </c>
      <c r="S238" t="b">
        <v>0</v>
      </c>
      <c r="T238" t="s">
        <v>86</v>
      </c>
      <c r="U238" t="b">
        <v>0</v>
      </c>
      <c r="V238" t="s">
        <v>347</v>
      </c>
      <c r="W238" s="1">
        <v>44623.785358796296</v>
      </c>
      <c r="X238">
        <v>767</v>
      </c>
      <c r="Y238">
        <v>52</v>
      </c>
      <c r="Z238">
        <v>0</v>
      </c>
      <c r="AA238">
        <v>52</v>
      </c>
      <c r="AB238">
        <v>0</v>
      </c>
      <c r="AC238">
        <v>31</v>
      </c>
      <c r="AD238">
        <v>14</v>
      </c>
      <c r="AE238">
        <v>0</v>
      </c>
      <c r="AF238">
        <v>0</v>
      </c>
      <c r="AG238">
        <v>0</v>
      </c>
      <c r="AH238" t="s">
        <v>199</v>
      </c>
      <c r="AI238" s="1">
        <v>44624.434699074074</v>
      </c>
      <c r="AJ238">
        <v>375</v>
      </c>
      <c r="AK238">
        <v>2</v>
      </c>
      <c r="AL238">
        <v>0</v>
      </c>
      <c r="AM238">
        <v>2</v>
      </c>
      <c r="AN238">
        <v>0</v>
      </c>
      <c r="AO238">
        <v>2</v>
      </c>
      <c r="AP238">
        <v>12</v>
      </c>
      <c r="AQ238">
        <v>0</v>
      </c>
      <c r="AR238">
        <v>0</v>
      </c>
      <c r="AS238">
        <v>0</v>
      </c>
      <c r="AT238" t="s">
        <v>86</v>
      </c>
      <c r="AU238" t="s">
        <v>86</v>
      </c>
      <c r="AV238" t="s">
        <v>86</v>
      </c>
      <c r="AW238" t="s">
        <v>86</v>
      </c>
      <c r="AX238" t="s">
        <v>86</v>
      </c>
      <c r="AY238" t="s">
        <v>86</v>
      </c>
      <c r="AZ238" t="s">
        <v>86</v>
      </c>
      <c r="BA238" t="s">
        <v>86</v>
      </c>
      <c r="BB238" t="s">
        <v>86</v>
      </c>
      <c r="BC238" t="s">
        <v>86</v>
      </c>
      <c r="BD238" t="s">
        <v>86</v>
      </c>
      <c r="BE238" t="s">
        <v>86</v>
      </c>
    </row>
    <row r="239" spans="1:57" hidden="1" x14ac:dyDescent="0.45">
      <c r="A239" t="s">
        <v>651</v>
      </c>
      <c r="B239" t="s">
        <v>77</v>
      </c>
      <c r="C239" t="s">
        <v>652</v>
      </c>
      <c r="D239" t="s">
        <v>79</v>
      </c>
      <c r="E239" s="2" t="str">
        <f>HYPERLINK("capsilon://?command=openfolder&amp;siteaddress=envoy.emaiq-na2.net&amp;folderid=FXADACED5E-80F0-99C2-A2E9-A19ED36ACC86","FX2112105")</f>
        <v>FX2112105</v>
      </c>
      <c r="F239" t="s">
        <v>80</v>
      </c>
      <c r="G239" t="s">
        <v>80</v>
      </c>
      <c r="H239" t="s">
        <v>81</v>
      </c>
      <c r="I239" t="s">
        <v>653</v>
      </c>
      <c r="J239">
        <v>436</v>
      </c>
      <c r="K239" t="s">
        <v>83</v>
      </c>
      <c r="L239" t="s">
        <v>84</v>
      </c>
      <c r="M239" t="s">
        <v>85</v>
      </c>
      <c r="N239">
        <v>1</v>
      </c>
      <c r="O239" s="1">
        <v>44623.800555555557</v>
      </c>
      <c r="P239" s="1">
        <v>44624.321458333332</v>
      </c>
      <c r="Q239">
        <v>39546</v>
      </c>
      <c r="R239">
        <v>5460</v>
      </c>
      <c r="S239" t="b">
        <v>0</v>
      </c>
      <c r="T239" t="s">
        <v>86</v>
      </c>
      <c r="U239" t="b">
        <v>0</v>
      </c>
      <c r="V239" t="s">
        <v>92</v>
      </c>
      <c r="W239" s="1">
        <v>44624.321458333332</v>
      </c>
      <c r="X239">
        <v>4580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436</v>
      </c>
      <c r="AE239">
        <v>400</v>
      </c>
      <c r="AF239">
        <v>0</v>
      </c>
      <c r="AG239">
        <v>15</v>
      </c>
      <c r="AH239" t="s">
        <v>86</v>
      </c>
      <c r="AI239" t="s">
        <v>86</v>
      </c>
      <c r="AJ239" t="s">
        <v>86</v>
      </c>
      <c r="AK239" t="s">
        <v>86</v>
      </c>
      <c r="AL239" t="s">
        <v>86</v>
      </c>
      <c r="AM239" t="s">
        <v>86</v>
      </c>
      <c r="AN239" t="s">
        <v>86</v>
      </c>
      <c r="AO239" t="s">
        <v>86</v>
      </c>
      <c r="AP239" t="s">
        <v>86</v>
      </c>
      <c r="AQ239" t="s">
        <v>86</v>
      </c>
      <c r="AR239" t="s">
        <v>86</v>
      </c>
      <c r="AS239" t="s">
        <v>86</v>
      </c>
      <c r="AT239" t="s">
        <v>86</v>
      </c>
      <c r="AU239" t="s">
        <v>86</v>
      </c>
      <c r="AV239" t="s">
        <v>86</v>
      </c>
      <c r="AW239" t="s">
        <v>86</v>
      </c>
      <c r="AX239" t="s">
        <v>86</v>
      </c>
      <c r="AY239" t="s">
        <v>86</v>
      </c>
      <c r="AZ239" t="s">
        <v>86</v>
      </c>
      <c r="BA239" t="s">
        <v>86</v>
      </c>
      <c r="BB239" t="s">
        <v>86</v>
      </c>
      <c r="BC239" t="s">
        <v>86</v>
      </c>
      <c r="BD239" t="s">
        <v>86</v>
      </c>
      <c r="BE239" t="s">
        <v>86</v>
      </c>
    </row>
    <row r="240" spans="1:57" hidden="1" x14ac:dyDescent="0.45">
      <c r="A240" t="s">
        <v>654</v>
      </c>
      <c r="B240" t="s">
        <v>77</v>
      </c>
      <c r="C240" t="s">
        <v>299</v>
      </c>
      <c r="D240" t="s">
        <v>79</v>
      </c>
      <c r="E240" s="2" t="str">
        <f>HYPERLINK("capsilon://?command=openfolder&amp;siteaddress=envoy.emaiq-na2.net&amp;folderid=FX66E88CF7-73AB-5EEB-5F69-93A586A148EF","FX2202269")</f>
        <v>FX2202269</v>
      </c>
      <c r="F240" t="s">
        <v>80</v>
      </c>
      <c r="G240" t="s">
        <v>80</v>
      </c>
      <c r="H240" t="s">
        <v>81</v>
      </c>
      <c r="I240" t="s">
        <v>300</v>
      </c>
      <c r="J240">
        <v>821</v>
      </c>
      <c r="K240" t="s">
        <v>83</v>
      </c>
      <c r="L240" t="s">
        <v>84</v>
      </c>
      <c r="M240" t="s">
        <v>85</v>
      </c>
      <c r="N240">
        <v>2</v>
      </c>
      <c r="O240" s="1">
        <v>44623.819305555553</v>
      </c>
      <c r="P240" s="1">
        <v>44624.608888888892</v>
      </c>
      <c r="Q240">
        <v>59010</v>
      </c>
      <c r="R240">
        <v>9210</v>
      </c>
      <c r="S240" t="b">
        <v>0</v>
      </c>
      <c r="T240" t="s">
        <v>86</v>
      </c>
      <c r="U240" t="b">
        <v>1</v>
      </c>
      <c r="V240" t="s">
        <v>191</v>
      </c>
      <c r="W240" s="1">
        <v>44624.188437500001</v>
      </c>
      <c r="X240">
        <v>3032</v>
      </c>
      <c r="Y240">
        <v>354</v>
      </c>
      <c r="Z240">
        <v>0</v>
      </c>
      <c r="AA240">
        <v>354</v>
      </c>
      <c r="AB240">
        <v>371</v>
      </c>
      <c r="AC240">
        <v>146</v>
      </c>
      <c r="AD240">
        <v>467</v>
      </c>
      <c r="AE240">
        <v>0</v>
      </c>
      <c r="AF240">
        <v>0</v>
      </c>
      <c r="AG240">
        <v>0</v>
      </c>
      <c r="AH240" t="s">
        <v>119</v>
      </c>
      <c r="AI240" s="1">
        <v>44624.608888888892</v>
      </c>
      <c r="AJ240">
        <v>2435</v>
      </c>
      <c r="AK240">
        <v>2</v>
      </c>
      <c r="AL240">
        <v>0</v>
      </c>
      <c r="AM240">
        <v>2</v>
      </c>
      <c r="AN240">
        <v>453</v>
      </c>
      <c r="AO240">
        <v>2</v>
      </c>
      <c r="AP240">
        <v>465</v>
      </c>
      <c r="AQ240">
        <v>0</v>
      </c>
      <c r="AR240">
        <v>0</v>
      </c>
      <c r="AS240">
        <v>0</v>
      </c>
      <c r="AT240" t="s">
        <v>86</v>
      </c>
      <c r="AU240" t="s">
        <v>86</v>
      </c>
      <c r="AV240" t="s">
        <v>86</v>
      </c>
      <c r="AW240" t="s">
        <v>86</v>
      </c>
      <c r="AX240" t="s">
        <v>86</v>
      </c>
      <c r="AY240" t="s">
        <v>86</v>
      </c>
      <c r="AZ240" t="s">
        <v>86</v>
      </c>
      <c r="BA240" t="s">
        <v>86</v>
      </c>
      <c r="BB240" t="s">
        <v>86</v>
      </c>
      <c r="BC240" t="s">
        <v>86</v>
      </c>
      <c r="BD240" t="s">
        <v>86</v>
      </c>
      <c r="BE240" t="s">
        <v>86</v>
      </c>
    </row>
    <row r="241" spans="1:57" hidden="1" x14ac:dyDescent="0.45">
      <c r="A241" t="s">
        <v>655</v>
      </c>
      <c r="B241" t="s">
        <v>77</v>
      </c>
      <c r="C241" t="s">
        <v>656</v>
      </c>
      <c r="D241" t="s">
        <v>79</v>
      </c>
      <c r="E241" s="2" t="str">
        <f>HYPERLINK("capsilon://?command=openfolder&amp;siteaddress=envoy.emaiq-na2.net&amp;folderid=FX3FEE9254-0FEA-40DD-5187-DC82B82E8EF0","FX220356")</f>
        <v>FX220356</v>
      </c>
      <c r="F241" t="s">
        <v>80</v>
      </c>
      <c r="G241" t="s">
        <v>80</v>
      </c>
      <c r="H241" t="s">
        <v>81</v>
      </c>
      <c r="I241" t="s">
        <v>657</v>
      </c>
      <c r="J241">
        <v>524</v>
      </c>
      <c r="K241" t="s">
        <v>83</v>
      </c>
      <c r="L241" t="s">
        <v>84</v>
      </c>
      <c r="M241" t="s">
        <v>85</v>
      </c>
      <c r="N241">
        <v>2</v>
      </c>
      <c r="O241" s="1">
        <v>44623.872106481482</v>
      </c>
      <c r="P241" s="1">
        <v>44624.764282407406</v>
      </c>
      <c r="Q241">
        <v>69220</v>
      </c>
      <c r="R241">
        <v>7864</v>
      </c>
      <c r="S241" t="b">
        <v>0</v>
      </c>
      <c r="T241" t="s">
        <v>86</v>
      </c>
      <c r="U241" t="b">
        <v>0</v>
      </c>
      <c r="V241" t="s">
        <v>87</v>
      </c>
      <c r="W241" s="1">
        <v>44624.295208333337</v>
      </c>
      <c r="X241">
        <v>4690</v>
      </c>
      <c r="Y241">
        <v>446</v>
      </c>
      <c r="Z241">
        <v>0</v>
      </c>
      <c r="AA241">
        <v>446</v>
      </c>
      <c r="AB241">
        <v>0</v>
      </c>
      <c r="AC241">
        <v>147</v>
      </c>
      <c r="AD241">
        <v>78</v>
      </c>
      <c r="AE241">
        <v>0</v>
      </c>
      <c r="AF241">
        <v>0</v>
      </c>
      <c r="AG241">
        <v>0</v>
      </c>
      <c r="AH241" t="s">
        <v>216</v>
      </c>
      <c r="AI241" s="1">
        <v>44624.764282407406</v>
      </c>
      <c r="AJ241">
        <v>1241</v>
      </c>
      <c r="AK241">
        <v>5</v>
      </c>
      <c r="AL241">
        <v>0</v>
      </c>
      <c r="AM241">
        <v>5</v>
      </c>
      <c r="AN241">
        <v>0</v>
      </c>
      <c r="AO241">
        <v>4</v>
      </c>
      <c r="AP241">
        <v>73</v>
      </c>
      <c r="AQ241">
        <v>0</v>
      </c>
      <c r="AR241">
        <v>0</v>
      </c>
      <c r="AS241">
        <v>0</v>
      </c>
      <c r="AT241" t="s">
        <v>86</v>
      </c>
      <c r="AU241" t="s">
        <v>86</v>
      </c>
      <c r="AV241" t="s">
        <v>86</v>
      </c>
      <c r="AW241" t="s">
        <v>86</v>
      </c>
      <c r="AX241" t="s">
        <v>86</v>
      </c>
      <c r="AY241" t="s">
        <v>86</v>
      </c>
      <c r="AZ241" t="s">
        <v>86</v>
      </c>
      <c r="BA241" t="s">
        <v>86</v>
      </c>
      <c r="BB241" t="s">
        <v>86</v>
      </c>
      <c r="BC241" t="s">
        <v>86</v>
      </c>
      <c r="BD241" t="s">
        <v>86</v>
      </c>
      <c r="BE241" t="s">
        <v>86</v>
      </c>
    </row>
    <row r="242" spans="1:57" hidden="1" x14ac:dyDescent="0.45">
      <c r="A242" t="s">
        <v>658</v>
      </c>
      <c r="B242" t="s">
        <v>77</v>
      </c>
      <c r="C242" t="s">
        <v>659</v>
      </c>
      <c r="D242" t="s">
        <v>79</v>
      </c>
      <c r="E242" s="2" t="str">
        <f>HYPERLINK("capsilon://?command=openfolder&amp;siteaddress=envoy.emaiq-na2.net&amp;folderid=FXF0483597-6BEC-925C-F6A2-DFEB027BB01B","FX220330")</f>
        <v>FX220330</v>
      </c>
      <c r="F242" t="s">
        <v>80</v>
      </c>
      <c r="G242" t="s">
        <v>80</v>
      </c>
      <c r="H242" t="s">
        <v>81</v>
      </c>
      <c r="I242" t="s">
        <v>660</v>
      </c>
      <c r="J242">
        <v>189</v>
      </c>
      <c r="K242" t="s">
        <v>83</v>
      </c>
      <c r="L242" t="s">
        <v>84</v>
      </c>
      <c r="M242" t="s">
        <v>85</v>
      </c>
      <c r="N242">
        <v>2</v>
      </c>
      <c r="O242" s="1">
        <v>44623.958935185183</v>
      </c>
      <c r="P242" s="1">
        <v>44624.75608796296</v>
      </c>
      <c r="Q242">
        <v>65072</v>
      </c>
      <c r="R242">
        <v>3802</v>
      </c>
      <c r="S242" t="b">
        <v>0</v>
      </c>
      <c r="T242" t="s">
        <v>86</v>
      </c>
      <c r="U242" t="b">
        <v>0</v>
      </c>
      <c r="V242" t="s">
        <v>347</v>
      </c>
      <c r="W242" s="1">
        <v>44624.280555555553</v>
      </c>
      <c r="X242">
        <v>3306</v>
      </c>
      <c r="Y242">
        <v>133</v>
      </c>
      <c r="Z242">
        <v>0</v>
      </c>
      <c r="AA242">
        <v>133</v>
      </c>
      <c r="AB242">
        <v>9</v>
      </c>
      <c r="AC242">
        <v>62</v>
      </c>
      <c r="AD242">
        <v>56</v>
      </c>
      <c r="AE242">
        <v>0</v>
      </c>
      <c r="AF242">
        <v>0</v>
      </c>
      <c r="AG242">
        <v>0</v>
      </c>
      <c r="AH242" t="s">
        <v>119</v>
      </c>
      <c r="AI242" s="1">
        <v>44624.75608796296</v>
      </c>
      <c r="AJ242">
        <v>496</v>
      </c>
      <c r="AK242">
        <v>3</v>
      </c>
      <c r="AL242">
        <v>0</v>
      </c>
      <c r="AM242">
        <v>3</v>
      </c>
      <c r="AN242">
        <v>9</v>
      </c>
      <c r="AO242">
        <v>3</v>
      </c>
      <c r="AP242">
        <v>53</v>
      </c>
      <c r="AQ242">
        <v>0</v>
      </c>
      <c r="AR242">
        <v>0</v>
      </c>
      <c r="AS242">
        <v>0</v>
      </c>
      <c r="AT242" t="s">
        <v>86</v>
      </c>
      <c r="AU242" t="s">
        <v>86</v>
      </c>
      <c r="AV242" t="s">
        <v>86</v>
      </c>
      <c r="AW242" t="s">
        <v>86</v>
      </c>
      <c r="AX242" t="s">
        <v>86</v>
      </c>
      <c r="AY242" t="s">
        <v>86</v>
      </c>
      <c r="AZ242" t="s">
        <v>86</v>
      </c>
      <c r="BA242" t="s">
        <v>86</v>
      </c>
      <c r="BB242" t="s">
        <v>86</v>
      </c>
      <c r="BC242" t="s">
        <v>86</v>
      </c>
      <c r="BD242" t="s">
        <v>86</v>
      </c>
      <c r="BE242" t="s">
        <v>86</v>
      </c>
    </row>
    <row r="243" spans="1:57" hidden="1" x14ac:dyDescent="0.45">
      <c r="A243" t="s">
        <v>661</v>
      </c>
      <c r="B243" t="s">
        <v>77</v>
      </c>
      <c r="C243" t="s">
        <v>582</v>
      </c>
      <c r="D243" t="s">
        <v>79</v>
      </c>
      <c r="E243" s="2" t="str">
        <f>HYPERLINK("capsilon://?command=openfolder&amp;siteaddress=envoy.emaiq-na2.net&amp;folderid=FXC6FA80C4-97ED-3D19-E296-AFAD25C53ACA","FX220279")</f>
        <v>FX220279</v>
      </c>
      <c r="F243" t="s">
        <v>80</v>
      </c>
      <c r="G243" t="s">
        <v>80</v>
      </c>
      <c r="H243" t="s">
        <v>81</v>
      </c>
      <c r="I243" t="s">
        <v>583</v>
      </c>
      <c r="J243">
        <v>76</v>
      </c>
      <c r="K243" t="s">
        <v>83</v>
      </c>
      <c r="L243" t="s">
        <v>84</v>
      </c>
      <c r="M243" t="s">
        <v>85</v>
      </c>
      <c r="N243">
        <v>2</v>
      </c>
      <c r="O243" s="1">
        <v>44624.167349537034</v>
      </c>
      <c r="P243" s="1">
        <v>44624.187962962962</v>
      </c>
      <c r="Q243">
        <v>1051</v>
      </c>
      <c r="R243">
        <v>730</v>
      </c>
      <c r="S243" t="b">
        <v>0</v>
      </c>
      <c r="T243" t="s">
        <v>86</v>
      </c>
      <c r="U243" t="b">
        <v>1</v>
      </c>
      <c r="V243" t="s">
        <v>92</v>
      </c>
      <c r="W243" s="1">
        <v>44624.173495370371</v>
      </c>
      <c r="X243">
        <v>526</v>
      </c>
      <c r="Y243">
        <v>74</v>
      </c>
      <c r="Z243">
        <v>0</v>
      </c>
      <c r="AA243">
        <v>74</v>
      </c>
      <c r="AB243">
        <v>0</v>
      </c>
      <c r="AC243">
        <v>20</v>
      </c>
      <c r="AD243">
        <v>2</v>
      </c>
      <c r="AE243">
        <v>0</v>
      </c>
      <c r="AF243">
        <v>0</v>
      </c>
      <c r="AG243">
        <v>0</v>
      </c>
      <c r="AH243" t="s">
        <v>104</v>
      </c>
      <c r="AI243" s="1">
        <v>44624.187962962962</v>
      </c>
      <c r="AJ243">
        <v>188</v>
      </c>
      <c r="AK243">
        <v>1</v>
      </c>
      <c r="AL243">
        <v>0</v>
      </c>
      <c r="AM243">
        <v>1</v>
      </c>
      <c r="AN243">
        <v>0</v>
      </c>
      <c r="AO243">
        <v>1</v>
      </c>
      <c r="AP243">
        <v>1</v>
      </c>
      <c r="AQ243">
        <v>0</v>
      </c>
      <c r="AR243">
        <v>0</v>
      </c>
      <c r="AS243">
        <v>0</v>
      </c>
      <c r="AT243" t="s">
        <v>86</v>
      </c>
      <c r="AU243" t="s">
        <v>86</v>
      </c>
      <c r="AV243" t="s">
        <v>86</v>
      </c>
      <c r="AW243" t="s">
        <v>86</v>
      </c>
      <c r="AX243" t="s">
        <v>86</v>
      </c>
      <c r="AY243" t="s">
        <v>86</v>
      </c>
      <c r="AZ243" t="s">
        <v>86</v>
      </c>
      <c r="BA243" t="s">
        <v>86</v>
      </c>
      <c r="BB243" t="s">
        <v>86</v>
      </c>
      <c r="BC243" t="s">
        <v>86</v>
      </c>
      <c r="BD243" t="s">
        <v>86</v>
      </c>
      <c r="BE243" t="s">
        <v>86</v>
      </c>
    </row>
    <row r="244" spans="1:57" hidden="1" x14ac:dyDescent="0.45">
      <c r="A244" t="s">
        <v>662</v>
      </c>
      <c r="B244" t="s">
        <v>77</v>
      </c>
      <c r="C244" t="s">
        <v>582</v>
      </c>
      <c r="D244" t="s">
        <v>79</v>
      </c>
      <c r="E244" s="2" t="str">
        <f>HYPERLINK("capsilon://?command=openfolder&amp;siteaddress=envoy.emaiq-na2.net&amp;folderid=FXC6FA80C4-97ED-3D19-E296-AFAD25C53ACA","FX220279")</f>
        <v>FX220279</v>
      </c>
      <c r="F244" t="s">
        <v>80</v>
      </c>
      <c r="G244" t="s">
        <v>80</v>
      </c>
      <c r="H244" t="s">
        <v>81</v>
      </c>
      <c r="I244" t="s">
        <v>585</v>
      </c>
      <c r="J244">
        <v>38</v>
      </c>
      <c r="K244" t="s">
        <v>83</v>
      </c>
      <c r="L244" t="s">
        <v>84</v>
      </c>
      <c r="M244" t="s">
        <v>85</v>
      </c>
      <c r="N244">
        <v>2</v>
      </c>
      <c r="O244" s="1">
        <v>44624.177511574075</v>
      </c>
      <c r="P244" s="1">
        <v>44624.189074074071</v>
      </c>
      <c r="Q244">
        <v>790</v>
      </c>
      <c r="R244">
        <v>209</v>
      </c>
      <c r="S244" t="b">
        <v>0</v>
      </c>
      <c r="T244" t="s">
        <v>86</v>
      </c>
      <c r="U244" t="b">
        <v>1</v>
      </c>
      <c r="V244" t="s">
        <v>92</v>
      </c>
      <c r="W244" s="1">
        <v>44624.178865740738</v>
      </c>
      <c r="X244">
        <v>114</v>
      </c>
      <c r="Y244">
        <v>37</v>
      </c>
      <c r="Z244">
        <v>0</v>
      </c>
      <c r="AA244">
        <v>37</v>
      </c>
      <c r="AB244">
        <v>0</v>
      </c>
      <c r="AC244">
        <v>11</v>
      </c>
      <c r="AD244">
        <v>1</v>
      </c>
      <c r="AE244">
        <v>0</v>
      </c>
      <c r="AF244">
        <v>0</v>
      </c>
      <c r="AG244">
        <v>0</v>
      </c>
      <c r="AH244" t="s">
        <v>104</v>
      </c>
      <c r="AI244" s="1">
        <v>44624.189074074071</v>
      </c>
      <c r="AJ244">
        <v>95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</v>
      </c>
      <c r="AQ244">
        <v>0</v>
      </c>
      <c r="AR244">
        <v>0</v>
      </c>
      <c r="AS244">
        <v>0</v>
      </c>
      <c r="AT244" t="s">
        <v>86</v>
      </c>
      <c r="AU244" t="s">
        <v>86</v>
      </c>
      <c r="AV244" t="s">
        <v>86</v>
      </c>
      <c r="AW244" t="s">
        <v>86</v>
      </c>
      <c r="AX244" t="s">
        <v>86</v>
      </c>
      <c r="AY244" t="s">
        <v>86</v>
      </c>
      <c r="AZ244" t="s">
        <v>86</v>
      </c>
      <c r="BA244" t="s">
        <v>86</v>
      </c>
      <c r="BB244" t="s">
        <v>86</v>
      </c>
      <c r="BC244" t="s">
        <v>86</v>
      </c>
      <c r="BD244" t="s">
        <v>86</v>
      </c>
      <c r="BE244" t="s">
        <v>86</v>
      </c>
    </row>
    <row r="245" spans="1:57" hidden="1" x14ac:dyDescent="0.45">
      <c r="A245" t="s">
        <v>663</v>
      </c>
      <c r="B245" t="s">
        <v>77</v>
      </c>
      <c r="C245" t="s">
        <v>577</v>
      </c>
      <c r="D245" t="s">
        <v>79</v>
      </c>
      <c r="E245" s="2" t="str">
        <f>HYPERLINK("capsilon://?command=openfolder&amp;siteaddress=envoy.emaiq-na2.net&amp;folderid=FX7F3BF700-3563-B6BC-F732-5388F1C1863F","FX2202178")</f>
        <v>FX2202178</v>
      </c>
      <c r="F245" t="s">
        <v>80</v>
      </c>
      <c r="G245" t="s">
        <v>80</v>
      </c>
      <c r="H245" t="s">
        <v>81</v>
      </c>
      <c r="I245" t="s">
        <v>587</v>
      </c>
      <c r="J245">
        <v>115</v>
      </c>
      <c r="K245" t="s">
        <v>83</v>
      </c>
      <c r="L245" t="s">
        <v>84</v>
      </c>
      <c r="M245" t="s">
        <v>85</v>
      </c>
      <c r="N245">
        <v>2</v>
      </c>
      <c r="O245" s="1">
        <v>44624.190636574072</v>
      </c>
      <c r="P245" s="1">
        <v>44624.219340277778</v>
      </c>
      <c r="Q245">
        <v>300</v>
      </c>
      <c r="R245">
        <v>2180</v>
      </c>
      <c r="S245" t="b">
        <v>0</v>
      </c>
      <c r="T245" t="s">
        <v>86</v>
      </c>
      <c r="U245" t="b">
        <v>1</v>
      </c>
      <c r="V245" t="s">
        <v>191</v>
      </c>
      <c r="W245" s="1">
        <v>44624.198275462964</v>
      </c>
      <c r="X245">
        <v>658</v>
      </c>
      <c r="Y245">
        <v>99</v>
      </c>
      <c r="Z245">
        <v>0</v>
      </c>
      <c r="AA245">
        <v>99</v>
      </c>
      <c r="AB245">
        <v>0</v>
      </c>
      <c r="AC245">
        <v>54</v>
      </c>
      <c r="AD245">
        <v>16</v>
      </c>
      <c r="AE245">
        <v>0</v>
      </c>
      <c r="AF245">
        <v>0</v>
      </c>
      <c r="AG245">
        <v>0</v>
      </c>
      <c r="AH245" t="s">
        <v>199</v>
      </c>
      <c r="AI245" s="1">
        <v>44624.219340277778</v>
      </c>
      <c r="AJ245">
        <v>1522</v>
      </c>
      <c r="AK245">
        <v>8</v>
      </c>
      <c r="AL245">
        <v>0</v>
      </c>
      <c r="AM245">
        <v>8</v>
      </c>
      <c r="AN245">
        <v>0</v>
      </c>
      <c r="AO245">
        <v>8</v>
      </c>
      <c r="AP245">
        <v>8</v>
      </c>
      <c r="AQ245">
        <v>0</v>
      </c>
      <c r="AR245">
        <v>0</v>
      </c>
      <c r="AS245">
        <v>0</v>
      </c>
      <c r="AT245" t="s">
        <v>86</v>
      </c>
      <c r="AU245" t="s">
        <v>86</v>
      </c>
      <c r="AV245" t="s">
        <v>86</v>
      </c>
      <c r="AW245" t="s">
        <v>86</v>
      </c>
      <c r="AX245" t="s">
        <v>86</v>
      </c>
      <c r="AY245" t="s">
        <v>86</v>
      </c>
      <c r="AZ245" t="s">
        <v>86</v>
      </c>
      <c r="BA245" t="s">
        <v>86</v>
      </c>
      <c r="BB245" t="s">
        <v>86</v>
      </c>
      <c r="BC245" t="s">
        <v>86</v>
      </c>
      <c r="BD245" t="s">
        <v>86</v>
      </c>
      <c r="BE245" t="s">
        <v>86</v>
      </c>
    </row>
    <row r="246" spans="1:57" hidden="1" x14ac:dyDescent="0.45">
      <c r="A246" t="s">
        <v>664</v>
      </c>
      <c r="B246" t="s">
        <v>77</v>
      </c>
      <c r="C246" t="s">
        <v>289</v>
      </c>
      <c r="D246" t="s">
        <v>79</v>
      </c>
      <c r="E246" s="2" t="str">
        <f>HYPERLINK("capsilon://?command=openfolder&amp;siteaddress=envoy.emaiq-na2.net&amp;folderid=FX8A2D2FC4-495F-69A7-721E-572CC71B729D","FX220276")</f>
        <v>FX220276</v>
      </c>
      <c r="F246" t="s">
        <v>80</v>
      </c>
      <c r="G246" t="s">
        <v>80</v>
      </c>
      <c r="H246" t="s">
        <v>81</v>
      </c>
      <c r="I246" t="s">
        <v>596</v>
      </c>
      <c r="J246">
        <v>76</v>
      </c>
      <c r="K246" t="s">
        <v>83</v>
      </c>
      <c r="L246" t="s">
        <v>84</v>
      </c>
      <c r="M246" t="s">
        <v>85</v>
      </c>
      <c r="N246">
        <v>2</v>
      </c>
      <c r="O246" s="1">
        <v>44624.198321759257</v>
      </c>
      <c r="P246" s="1">
        <v>44624.223402777781</v>
      </c>
      <c r="Q246">
        <v>1422</v>
      </c>
      <c r="R246">
        <v>745</v>
      </c>
      <c r="S246" t="b">
        <v>0</v>
      </c>
      <c r="T246" t="s">
        <v>86</v>
      </c>
      <c r="U246" t="b">
        <v>1</v>
      </c>
      <c r="V246" t="s">
        <v>96</v>
      </c>
      <c r="W246" s="1">
        <v>44624.202939814815</v>
      </c>
      <c r="X246">
        <v>395</v>
      </c>
      <c r="Y246">
        <v>74</v>
      </c>
      <c r="Z246">
        <v>0</v>
      </c>
      <c r="AA246">
        <v>74</v>
      </c>
      <c r="AB246">
        <v>0</v>
      </c>
      <c r="AC246">
        <v>41</v>
      </c>
      <c r="AD246">
        <v>2</v>
      </c>
      <c r="AE246">
        <v>0</v>
      </c>
      <c r="AF246">
        <v>0</v>
      </c>
      <c r="AG246">
        <v>0</v>
      </c>
      <c r="AH246" t="s">
        <v>199</v>
      </c>
      <c r="AI246" s="1">
        <v>44624.223402777781</v>
      </c>
      <c r="AJ246">
        <v>350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2</v>
      </c>
      <c r="AQ246">
        <v>0</v>
      </c>
      <c r="AR246">
        <v>0</v>
      </c>
      <c r="AS246">
        <v>0</v>
      </c>
      <c r="AT246" t="s">
        <v>86</v>
      </c>
      <c r="AU246" t="s">
        <v>86</v>
      </c>
      <c r="AV246" t="s">
        <v>86</v>
      </c>
      <c r="AW246" t="s">
        <v>86</v>
      </c>
      <c r="AX246" t="s">
        <v>86</v>
      </c>
      <c r="AY246" t="s">
        <v>86</v>
      </c>
      <c r="AZ246" t="s">
        <v>86</v>
      </c>
      <c r="BA246" t="s">
        <v>86</v>
      </c>
      <c r="BB246" t="s">
        <v>86</v>
      </c>
      <c r="BC246" t="s">
        <v>86</v>
      </c>
      <c r="BD246" t="s">
        <v>86</v>
      </c>
      <c r="BE246" t="s">
        <v>86</v>
      </c>
    </row>
    <row r="247" spans="1:57" hidden="1" x14ac:dyDescent="0.45">
      <c r="A247" t="s">
        <v>665</v>
      </c>
      <c r="B247" t="s">
        <v>77</v>
      </c>
      <c r="C247" t="s">
        <v>521</v>
      </c>
      <c r="D247" t="s">
        <v>79</v>
      </c>
      <c r="E247" s="2" t="str">
        <f>HYPERLINK("capsilon://?command=openfolder&amp;siteaddress=envoy.emaiq-na2.net&amp;folderid=FX19B14A07-0239-E733-63A4-DBD103F33691","FX2202583")</f>
        <v>FX2202583</v>
      </c>
      <c r="F247" t="s">
        <v>80</v>
      </c>
      <c r="G247" t="s">
        <v>80</v>
      </c>
      <c r="H247" t="s">
        <v>81</v>
      </c>
      <c r="I247" t="s">
        <v>589</v>
      </c>
      <c r="J247">
        <v>38</v>
      </c>
      <c r="K247" t="s">
        <v>83</v>
      </c>
      <c r="L247" t="s">
        <v>84</v>
      </c>
      <c r="M247" t="s">
        <v>85</v>
      </c>
      <c r="N247">
        <v>2</v>
      </c>
      <c r="O247" s="1">
        <v>44624.199236111112</v>
      </c>
      <c r="P247" s="1">
        <v>44624.227939814817</v>
      </c>
      <c r="Q247">
        <v>1903</v>
      </c>
      <c r="R247">
        <v>577</v>
      </c>
      <c r="S247" t="b">
        <v>0</v>
      </c>
      <c r="T247" t="s">
        <v>86</v>
      </c>
      <c r="U247" t="b">
        <v>1</v>
      </c>
      <c r="V247" t="s">
        <v>191</v>
      </c>
      <c r="W247" s="1">
        <v>44624.201493055552</v>
      </c>
      <c r="X247">
        <v>186</v>
      </c>
      <c r="Y247">
        <v>37</v>
      </c>
      <c r="Z247">
        <v>0</v>
      </c>
      <c r="AA247">
        <v>37</v>
      </c>
      <c r="AB247">
        <v>0</v>
      </c>
      <c r="AC247">
        <v>7</v>
      </c>
      <c r="AD247">
        <v>1</v>
      </c>
      <c r="AE247">
        <v>0</v>
      </c>
      <c r="AF247">
        <v>0</v>
      </c>
      <c r="AG247">
        <v>0</v>
      </c>
      <c r="AH247" t="s">
        <v>199</v>
      </c>
      <c r="AI247" s="1">
        <v>44624.227939814817</v>
      </c>
      <c r="AJ247">
        <v>391</v>
      </c>
      <c r="AK247">
        <v>1</v>
      </c>
      <c r="AL247">
        <v>0</v>
      </c>
      <c r="AM247">
        <v>1</v>
      </c>
      <c r="AN247">
        <v>0</v>
      </c>
      <c r="AO247">
        <v>1</v>
      </c>
      <c r="AP247">
        <v>0</v>
      </c>
      <c r="AQ247">
        <v>0</v>
      </c>
      <c r="AR247">
        <v>0</v>
      </c>
      <c r="AS247">
        <v>0</v>
      </c>
      <c r="AT247" t="s">
        <v>86</v>
      </c>
      <c r="AU247" t="s">
        <v>86</v>
      </c>
      <c r="AV247" t="s">
        <v>86</v>
      </c>
      <c r="AW247" t="s">
        <v>86</v>
      </c>
      <c r="AX247" t="s">
        <v>86</v>
      </c>
      <c r="AY247" t="s">
        <v>86</v>
      </c>
      <c r="AZ247" t="s">
        <v>86</v>
      </c>
      <c r="BA247" t="s">
        <v>86</v>
      </c>
      <c r="BB247" t="s">
        <v>86</v>
      </c>
      <c r="BC247" t="s">
        <v>86</v>
      </c>
      <c r="BD247" t="s">
        <v>86</v>
      </c>
      <c r="BE247" t="s">
        <v>86</v>
      </c>
    </row>
    <row r="248" spans="1:57" hidden="1" x14ac:dyDescent="0.45">
      <c r="A248" t="s">
        <v>666</v>
      </c>
      <c r="B248" t="s">
        <v>77</v>
      </c>
      <c r="C248" t="s">
        <v>613</v>
      </c>
      <c r="D248" t="s">
        <v>79</v>
      </c>
      <c r="E248" s="2" t="str">
        <f>HYPERLINK("capsilon://?command=openfolder&amp;siteaddress=envoy.emaiq-na2.net&amp;folderid=FX9E209A96-23E6-212D-4450-34542D8BEA0A","FX2202779")</f>
        <v>FX2202779</v>
      </c>
      <c r="F248" t="s">
        <v>80</v>
      </c>
      <c r="G248" t="s">
        <v>80</v>
      </c>
      <c r="H248" t="s">
        <v>81</v>
      </c>
      <c r="I248" t="s">
        <v>614</v>
      </c>
      <c r="J248">
        <v>101</v>
      </c>
      <c r="K248" t="s">
        <v>83</v>
      </c>
      <c r="L248" t="s">
        <v>84</v>
      </c>
      <c r="M248" t="s">
        <v>85</v>
      </c>
      <c r="N248">
        <v>2</v>
      </c>
      <c r="O248" s="1">
        <v>44624.201886574076</v>
      </c>
      <c r="P248" s="1">
        <v>44624.614710648151</v>
      </c>
      <c r="Q248">
        <v>32211</v>
      </c>
      <c r="R248">
        <v>3457</v>
      </c>
      <c r="S248" t="b">
        <v>0</v>
      </c>
      <c r="T248" t="s">
        <v>86</v>
      </c>
      <c r="U248" t="b">
        <v>1</v>
      </c>
      <c r="V248" t="s">
        <v>347</v>
      </c>
      <c r="W248" s="1">
        <v>44624.235949074071</v>
      </c>
      <c r="X248">
        <v>2942</v>
      </c>
      <c r="Y248">
        <v>118</v>
      </c>
      <c r="Z248">
        <v>0</v>
      </c>
      <c r="AA248">
        <v>118</v>
      </c>
      <c r="AB248">
        <v>0</v>
      </c>
      <c r="AC248">
        <v>95</v>
      </c>
      <c r="AD248">
        <v>-17</v>
      </c>
      <c r="AE248">
        <v>0</v>
      </c>
      <c r="AF248">
        <v>0</v>
      </c>
      <c r="AG248">
        <v>0</v>
      </c>
      <c r="AH248" t="s">
        <v>119</v>
      </c>
      <c r="AI248" s="1">
        <v>44624.614710648151</v>
      </c>
      <c r="AJ248">
        <v>502</v>
      </c>
      <c r="AK248">
        <v>3</v>
      </c>
      <c r="AL248">
        <v>0</v>
      </c>
      <c r="AM248">
        <v>3</v>
      </c>
      <c r="AN248">
        <v>0</v>
      </c>
      <c r="AO248">
        <v>3</v>
      </c>
      <c r="AP248">
        <v>-20</v>
      </c>
      <c r="AQ248">
        <v>0</v>
      </c>
      <c r="AR248">
        <v>0</v>
      </c>
      <c r="AS248">
        <v>0</v>
      </c>
      <c r="AT248" t="s">
        <v>86</v>
      </c>
      <c r="AU248" t="s">
        <v>86</v>
      </c>
      <c r="AV248" t="s">
        <v>86</v>
      </c>
      <c r="AW248" t="s">
        <v>86</v>
      </c>
      <c r="AX248" t="s">
        <v>86</v>
      </c>
      <c r="AY248" t="s">
        <v>86</v>
      </c>
      <c r="AZ248" t="s">
        <v>86</v>
      </c>
      <c r="BA248" t="s">
        <v>86</v>
      </c>
      <c r="BB248" t="s">
        <v>86</v>
      </c>
      <c r="BC248" t="s">
        <v>86</v>
      </c>
      <c r="BD248" t="s">
        <v>86</v>
      </c>
      <c r="BE248" t="s">
        <v>86</v>
      </c>
    </row>
    <row r="249" spans="1:57" hidden="1" x14ac:dyDescent="0.45">
      <c r="A249" t="s">
        <v>667</v>
      </c>
      <c r="B249" t="s">
        <v>77</v>
      </c>
      <c r="C249" t="s">
        <v>127</v>
      </c>
      <c r="D249" t="s">
        <v>79</v>
      </c>
      <c r="E249" s="2" t="str">
        <f>HYPERLINK("capsilon://?command=openfolder&amp;siteaddress=envoy.emaiq-na2.net&amp;folderid=FXEF02B288-22EA-3BF6-A082-BBD675E9B944","FX2201558")</f>
        <v>FX2201558</v>
      </c>
      <c r="F249" t="s">
        <v>80</v>
      </c>
      <c r="G249" t="s">
        <v>80</v>
      </c>
      <c r="H249" t="s">
        <v>81</v>
      </c>
      <c r="I249" t="s">
        <v>630</v>
      </c>
      <c r="J249">
        <v>342</v>
      </c>
      <c r="K249" t="s">
        <v>83</v>
      </c>
      <c r="L249" t="s">
        <v>84</v>
      </c>
      <c r="M249" t="s">
        <v>85</v>
      </c>
      <c r="N249">
        <v>2</v>
      </c>
      <c r="O249" s="1">
        <v>44624.208090277774</v>
      </c>
      <c r="P249" s="1">
        <v>44624.627766203703</v>
      </c>
      <c r="Q249">
        <v>30321</v>
      </c>
      <c r="R249">
        <v>5939</v>
      </c>
      <c r="S249" t="b">
        <v>0</v>
      </c>
      <c r="T249" t="s">
        <v>86</v>
      </c>
      <c r="U249" t="b">
        <v>1</v>
      </c>
      <c r="V249" t="s">
        <v>92</v>
      </c>
      <c r="W249" s="1">
        <v>44624.263715277775</v>
      </c>
      <c r="X249">
        <v>4803</v>
      </c>
      <c r="Y249">
        <v>260</v>
      </c>
      <c r="Z249">
        <v>0</v>
      </c>
      <c r="AA249">
        <v>260</v>
      </c>
      <c r="AB249">
        <v>0</v>
      </c>
      <c r="AC249">
        <v>83</v>
      </c>
      <c r="AD249">
        <v>82</v>
      </c>
      <c r="AE249">
        <v>0</v>
      </c>
      <c r="AF249">
        <v>0</v>
      </c>
      <c r="AG249">
        <v>0</v>
      </c>
      <c r="AH249" t="s">
        <v>119</v>
      </c>
      <c r="AI249" s="1">
        <v>44624.627766203703</v>
      </c>
      <c r="AJ249">
        <v>1127</v>
      </c>
      <c r="AK249">
        <v>9</v>
      </c>
      <c r="AL249">
        <v>0</v>
      </c>
      <c r="AM249">
        <v>9</v>
      </c>
      <c r="AN249">
        <v>0</v>
      </c>
      <c r="AO249">
        <v>11</v>
      </c>
      <c r="AP249">
        <v>73</v>
      </c>
      <c r="AQ249">
        <v>0</v>
      </c>
      <c r="AR249">
        <v>0</v>
      </c>
      <c r="AS249">
        <v>0</v>
      </c>
      <c r="AT249" t="s">
        <v>86</v>
      </c>
      <c r="AU249" t="s">
        <v>86</v>
      </c>
      <c r="AV249" t="s">
        <v>86</v>
      </c>
      <c r="AW249" t="s">
        <v>86</v>
      </c>
      <c r="AX249" t="s">
        <v>86</v>
      </c>
      <c r="AY249" t="s">
        <v>86</v>
      </c>
      <c r="AZ249" t="s">
        <v>86</v>
      </c>
      <c r="BA249" t="s">
        <v>86</v>
      </c>
      <c r="BB249" t="s">
        <v>86</v>
      </c>
      <c r="BC249" t="s">
        <v>86</v>
      </c>
      <c r="BD249" t="s">
        <v>86</v>
      </c>
      <c r="BE249" t="s">
        <v>86</v>
      </c>
    </row>
    <row r="250" spans="1:57" hidden="1" x14ac:dyDescent="0.45">
      <c r="A250" t="s">
        <v>668</v>
      </c>
      <c r="B250" t="s">
        <v>77</v>
      </c>
      <c r="C250" t="s">
        <v>619</v>
      </c>
      <c r="D250" t="s">
        <v>79</v>
      </c>
      <c r="E250" s="2" t="str">
        <f>HYPERLINK("capsilon://?command=openfolder&amp;siteaddress=envoy.emaiq-na2.net&amp;folderid=FX1CA9A35F-2152-379A-635C-5C4112A5A376","FX2202734")</f>
        <v>FX2202734</v>
      </c>
      <c r="F250" t="s">
        <v>80</v>
      </c>
      <c r="G250" t="s">
        <v>80</v>
      </c>
      <c r="H250" t="s">
        <v>81</v>
      </c>
      <c r="I250" t="s">
        <v>620</v>
      </c>
      <c r="J250">
        <v>600</v>
      </c>
      <c r="K250" t="s">
        <v>83</v>
      </c>
      <c r="L250" t="s">
        <v>84</v>
      </c>
      <c r="M250" t="s">
        <v>85</v>
      </c>
      <c r="N250">
        <v>2</v>
      </c>
      <c r="O250" s="1">
        <v>44624.212291666663</v>
      </c>
      <c r="P250" s="1">
        <v>44624.653935185182</v>
      </c>
      <c r="Q250">
        <v>31777</v>
      </c>
      <c r="R250">
        <v>6381</v>
      </c>
      <c r="S250" t="b">
        <v>0</v>
      </c>
      <c r="T250" t="s">
        <v>86</v>
      </c>
      <c r="U250" t="b">
        <v>1</v>
      </c>
      <c r="V250" t="s">
        <v>191</v>
      </c>
      <c r="W250" s="1">
        <v>44624.267800925925</v>
      </c>
      <c r="X250">
        <v>4773</v>
      </c>
      <c r="Y250">
        <v>349</v>
      </c>
      <c r="Z250">
        <v>0</v>
      </c>
      <c r="AA250">
        <v>349</v>
      </c>
      <c r="AB250">
        <v>267</v>
      </c>
      <c r="AC250">
        <v>243</v>
      </c>
      <c r="AD250">
        <v>251</v>
      </c>
      <c r="AE250">
        <v>0</v>
      </c>
      <c r="AF250">
        <v>0</v>
      </c>
      <c r="AG250">
        <v>0</v>
      </c>
      <c r="AH250" t="s">
        <v>119</v>
      </c>
      <c r="AI250" s="1">
        <v>44624.653935185182</v>
      </c>
      <c r="AJ250">
        <v>1558</v>
      </c>
      <c r="AK250">
        <v>12</v>
      </c>
      <c r="AL250">
        <v>0</v>
      </c>
      <c r="AM250">
        <v>12</v>
      </c>
      <c r="AN250">
        <v>230</v>
      </c>
      <c r="AO250">
        <v>13</v>
      </c>
      <c r="AP250">
        <v>239</v>
      </c>
      <c r="AQ250">
        <v>0</v>
      </c>
      <c r="AR250">
        <v>0</v>
      </c>
      <c r="AS250">
        <v>0</v>
      </c>
      <c r="AT250" t="s">
        <v>86</v>
      </c>
      <c r="AU250" t="s">
        <v>86</v>
      </c>
      <c r="AV250" t="s">
        <v>86</v>
      </c>
      <c r="AW250" t="s">
        <v>86</v>
      </c>
      <c r="AX250" t="s">
        <v>86</v>
      </c>
      <c r="AY250" t="s">
        <v>86</v>
      </c>
      <c r="AZ250" t="s">
        <v>86</v>
      </c>
      <c r="BA250" t="s">
        <v>86</v>
      </c>
      <c r="BB250" t="s">
        <v>86</v>
      </c>
      <c r="BC250" t="s">
        <v>86</v>
      </c>
      <c r="BD250" t="s">
        <v>86</v>
      </c>
      <c r="BE250" t="s">
        <v>86</v>
      </c>
    </row>
    <row r="251" spans="1:57" hidden="1" x14ac:dyDescent="0.45">
      <c r="A251" t="s">
        <v>669</v>
      </c>
      <c r="B251" t="s">
        <v>77</v>
      </c>
      <c r="C251" t="s">
        <v>632</v>
      </c>
      <c r="D251" t="s">
        <v>79</v>
      </c>
      <c r="E251" s="2" t="str">
        <f>HYPERLINK("capsilon://?command=openfolder&amp;siteaddress=envoy.emaiq-na2.net&amp;folderid=FX22C8925D-3CDE-3ECE-65D9-F272A414BBC1","FX2202813")</f>
        <v>FX2202813</v>
      </c>
      <c r="F251" t="s">
        <v>80</v>
      </c>
      <c r="G251" t="s">
        <v>80</v>
      </c>
      <c r="H251" t="s">
        <v>81</v>
      </c>
      <c r="I251" t="s">
        <v>633</v>
      </c>
      <c r="J251">
        <v>505</v>
      </c>
      <c r="K251" t="s">
        <v>83</v>
      </c>
      <c r="L251" t="s">
        <v>84</v>
      </c>
      <c r="M251" t="s">
        <v>85</v>
      </c>
      <c r="N251">
        <v>2</v>
      </c>
      <c r="O251" s="1">
        <v>44624.227592592593</v>
      </c>
      <c r="P251" s="1">
        <v>44624.662858796299</v>
      </c>
      <c r="Q251">
        <v>34924</v>
      </c>
      <c r="R251">
        <v>2683</v>
      </c>
      <c r="S251" t="b">
        <v>0</v>
      </c>
      <c r="T251" t="s">
        <v>86</v>
      </c>
      <c r="U251" t="b">
        <v>1</v>
      </c>
      <c r="V251" t="s">
        <v>96</v>
      </c>
      <c r="W251" s="1">
        <v>44624.250752314816</v>
      </c>
      <c r="X251">
        <v>1856</v>
      </c>
      <c r="Y251">
        <v>255</v>
      </c>
      <c r="Z251">
        <v>0</v>
      </c>
      <c r="AA251">
        <v>255</v>
      </c>
      <c r="AB251">
        <v>222</v>
      </c>
      <c r="AC251">
        <v>107</v>
      </c>
      <c r="AD251">
        <v>250</v>
      </c>
      <c r="AE251">
        <v>0</v>
      </c>
      <c r="AF251">
        <v>0</v>
      </c>
      <c r="AG251">
        <v>0</v>
      </c>
      <c r="AH251" t="s">
        <v>119</v>
      </c>
      <c r="AI251" s="1">
        <v>44624.662858796299</v>
      </c>
      <c r="AJ251">
        <v>770</v>
      </c>
      <c r="AK251">
        <v>1</v>
      </c>
      <c r="AL251">
        <v>0</v>
      </c>
      <c r="AM251">
        <v>1</v>
      </c>
      <c r="AN251">
        <v>222</v>
      </c>
      <c r="AO251">
        <v>1</v>
      </c>
      <c r="AP251">
        <v>249</v>
      </c>
      <c r="AQ251">
        <v>0</v>
      </c>
      <c r="AR251">
        <v>0</v>
      </c>
      <c r="AS251">
        <v>0</v>
      </c>
      <c r="AT251" t="s">
        <v>86</v>
      </c>
      <c r="AU251" t="s">
        <v>86</v>
      </c>
      <c r="AV251" t="s">
        <v>86</v>
      </c>
      <c r="AW251" t="s">
        <v>86</v>
      </c>
      <c r="AX251" t="s">
        <v>86</v>
      </c>
      <c r="AY251" t="s">
        <v>86</v>
      </c>
      <c r="AZ251" t="s">
        <v>86</v>
      </c>
      <c r="BA251" t="s">
        <v>86</v>
      </c>
      <c r="BB251" t="s">
        <v>86</v>
      </c>
      <c r="BC251" t="s">
        <v>86</v>
      </c>
      <c r="BD251" t="s">
        <v>86</v>
      </c>
      <c r="BE251" t="s">
        <v>86</v>
      </c>
    </row>
    <row r="252" spans="1:57" hidden="1" x14ac:dyDescent="0.45">
      <c r="A252" t="s">
        <v>670</v>
      </c>
      <c r="B252" t="s">
        <v>77</v>
      </c>
      <c r="C252" t="s">
        <v>113</v>
      </c>
      <c r="D252" t="s">
        <v>79</v>
      </c>
      <c r="E252" s="2" t="str">
        <f>HYPERLINK("capsilon://?command=openfolder&amp;siteaddress=envoy.emaiq-na2.net&amp;folderid=FX29515628-64CB-A01A-5B78-EB8A76A03CEB","FX2202757")</f>
        <v>FX2202757</v>
      </c>
      <c r="F252" t="s">
        <v>80</v>
      </c>
      <c r="G252" t="s">
        <v>80</v>
      </c>
      <c r="H252" t="s">
        <v>81</v>
      </c>
      <c r="I252" t="s">
        <v>626</v>
      </c>
      <c r="J252">
        <v>314</v>
      </c>
      <c r="K252" t="s">
        <v>83</v>
      </c>
      <c r="L252" t="s">
        <v>84</v>
      </c>
      <c r="M252" t="s">
        <v>85</v>
      </c>
      <c r="N252">
        <v>2</v>
      </c>
      <c r="O252" s="1">
        <v>44624.276145833333</v>
      </c>
      <c r="P252" s="1">
        <v>44624.675358796296</v>
      </c>
      <c r="Q252">
        <v>31399</v>
      </c>
      <c r="R252">
        <v>3093</v>
      </c>
      <c r="S252" t="b">
        <v>0</v>
      </c>
      <c r="T252" t="s">
        <v>86</v>
      </c>
      <c r="U252" t="b">
        <v>1</v>
      </c>
      <c r="V252" t="s">
        <v>191</v>
      </c>
      <c r="W252" s="1">
        <v>44624.299444444441</v>
      </c>
      <c r="X252">
        <v>2007</v>
      </c>
      <c r="Y252">
        <v>190</v>
      </c>
      <c r="Z252">
        <v>0</v>
      </c>
      <c r="AA252">
        <v>190</v>
      </c>
      <c r="AB252">
        <v>110</v>
      </c>
      <c r="AC252">
        <v>120</v>
      </c>
      <c r="AD252">
        <v>124</v>
      </c>
      <c r="AE252">
        <v>0</v>
      </c>
      <c r="AF252">
        <v>0</v>
      </c>
      <c r="AG252">
        <v>0</v>
      </c>
      <c r="AH252" t="s">
        <v>119</v>
      </c>
      <c r="AI252" s="1">
        <v>44624.675358796296</v>
      </c>
      <c r="AJ252">
        <v>1079</v>
      </c>
      <c r="AK252">
        <v>5</v>
      </c>
      <c r="AL252">
        <v>0</v>
      </c>
      <c r="AM252">
        <v>5</v>
      </c>
      <c r="AN252">
        <v>110</v>
      </c>
      <c r="AO252">
        <v>5</v>
      </c>
      <c r="AP252">
        <v>119</v>
      </c>
      <c r="AQ252">
        <v>0</v>
      </c>
      <c r="AR252">
        <v>0</v>
      </c>
      <c r="AS252">
        <v>0</v>
      </c>
      <c r="AT252" t="s">
        <v>86</v>
      </c>
      <c r="AU252" t="s">
        <v>86</v>
      </c>
      <c r="AV252" t="s">
        <v>86</v>
      </c>
      <c r="AW252" t="s">
        <v>86</v>
      </c>
      <c r="AX252" t="s">
        <v>86</v>
      </c>
      <c r="AY252" t="s">
        <v>86</v>
      </c>
      <c r="AZ252" t="s">
        <v>86</v>
      </c>
      <c r="BA252" t="s">
        <v>86</v>
      </c>
      <c r="BB252" t="s">
        <v>86</v>
      </c>
      <c r="BC252" t="s">
        <v>86</v>
      </c>
      <c r="BD252" t="s">
        <v>86</v>
      </c>
      <c r="BE252" t="s">
        <v>86</v>
      </c>
    </row>
    <row r="253" spans="1:57" hidden="1" x14ac:dyDescent="0.45">
      <c r="A253" t="s">
        <v>671</v>
      </c>
      <c r="B253" t="s">
        <v>77</v>
      </c>
      <c r="C253" t="s">
        <v>647</v>
      </c>
      <c r="D253" t="s">
        <v>79</v>
      </c>
      <c r="E253" s="2" t="str">
        <f>HYPERLINK("capsilon://?command=openfolder&amp;siteaddress=envoy.emaiq-na2.net&amp;folderid=FX788096CA-7C87-661F-372F-907DB64E8F7D","FX2112116")</f>
        <v>FX2112116</v>
      </c>
      <c r="F253" t="s">
        <v>80</v>
      </c>
      <c r="G253" t="s">
        <v>80</v>
      </c>
      <c r="H253" t="s">
        <v>81</v>
      </c>
      <c r="I253" t="s">
        <v>648</v>
      </c>
      <c r="J253">
        <v>496</v>
      </c>
      <c r="K253" t="s">
        <v>83</v>
      </c>
      <c r="L253" t="s">
        <v>84</v>
      </c>
      <c r="M253" t="s">
        <v>85</v>
      </c>
      <c r="N253">
        <v>2</v>
      </c>
      <c r="O253" s="1">
        <v>44624.279861111114</v>
      </c>
      <c r="P253" s="1">
        <v>44624.728449074071</v>
      </c>
      <c r="Q253">
        <v>27374</v>
      </c>
      <c r="R253">
        <v>11384</v>
      </c>
      <c r="S253" t="b">
        <v>0</v>
      </c>
      <c r="T253" t="s">
        <v>86</v>
      </c>
      <c r="U253" t="b">
        <v>1</v>
      </c>
      <c r="V253" t="s">
        <v>96</v>
      </c>
      <c r="W253" s="1">
        <v>44624.388912037037</v>
      </c>
      <c r="X253">
        <v>6739</v>
      </c>
      <c r="Y253">
        <v>713</v>
      </c>
      <c r="Z253">
        <v>0</v>
      </c>
      <c r="AA253">
        <v>713</v>
      </c>
      <c r="AB253">
        <v>111</v>
      </c>
      <c r="AC253">
        <v>449</v>
      </c>
      <c r="AD253">
        <v>-217</v>
      </c>
      <c r="AE253">
        <v>0</v>
      </c>
      <c r="AF253">
        <v>0</v>
      </c>
      <c r="AG253">
        <v>0</v>
      </c>
      <c r="AH253" t="s">
        <v>119</v>
      </c>
      <c r="AI253" s="1">
        <v>44624.728449074071</v>
      </c>
      <c r="AJ253">
        <v>4587</v>
      </c>
      <c r="AK253">
        <v>33</v>
      </c>
      <c r="AL253">
        <v>0</v>
      </c>
      <c r="AM253">
        <v>33</v>
      </c>
      <c r="AN253">
        <v>37</v>
      </c>
      <c r="AO253">
        <v>34</v>
      </c>
      <c r="AP253">
        <v>-250</v>
      </c>
      <c r="AQ253">
        <v>0</v>
      </c>
      <c r="AR253">
        <v>0</v>
      </c>
      <c r="AS253">
        <v>0</v>
      </c>
      <c r="AT253" t="s">
        <v>86</v>
      </c>
      <c r="AU253" t="s">
        <v>86</v>
      </c>
      <c r="AV253" t="s">
        <v>86</v>
      </c>
      <c r="AW253" t="s">
        <v>86</v>
      </c>
      <c r="AX253" t="s">
        <v>86</v>
      </c>
      <c r="AY253" t="s">
        <v>86</v>
      </c>
      <c r="AZ253" t="s">
        <v>86</v>
      </c>
      <c r="BA253" t="s">
        <v>86</v>
      </c>
      <c r="BB253" t="s">
        <v>86</v>
      </c>
      <c r="BC253" t="s">
        <v>86</v>
      </c>
      <c r="BD253" t="s">
        <v>86</v>
      </c>
      <c r="BE253" t="s">
        <v>86</v>
      </c>
    </row>
    <row r="254" spans="1:57" hidden="1" x14ac:dyDescent="0.45">
      <c r="A254" t="s">
        <v>672</v>
      </c>
      <c r="B254" t="s">
        <v>77</v>
      </c>
      <c r="C254" t="s">
        <v>652</v>
      </c>
      <c r="D254" t="s">
        <v>79</v>
      </c>
      <c r="E254" s="2" t="str">
        <f>HYPERLINK("capsilon://?command=openfolder&amp;siteaddress=envoy.emaiq-na2.net&amp;folderid=FXADACED5E-80F0-99C2-A2E9-A19ED36ACC86","FX2112105")</f>
        <v>FX2112105</v>
      </c>
      <c r="F254" t="s">
        <v>80</v>
      </c>
      <c r="G254" t="s">
        <v>80</v>
      </c>
      <c r="H254" t="s">
        <v>81</v>
      </c>
      <c r="I254" t="s">
        <v>653</v>
      </c>
      <c r="J254">
        <v>570</v>
      </c>
      <c r="K254" t="s">
        <v>83</v>
      </c>
      <c r="L254" t="s">
        <v>84</v>
      </c>
      <c r="M254" t="s">
        <v>85</v>
      </c>
      <c r="N254">
        <v>2</v>
      </c>
      <c r="O254" s="1">
        <v>44624.322199074071</v>
      </c>
      <c r="P254" s="1">
        <v>44624.710393518515</v>
      </c>
      <c r="Q254">
        <v>30709</v>
      </c>
      <c r="R254">
        <v>2831</v>
      </c>
      <c r="S254" t="b">
        <v>0</v>
      </c>
      <c r="T254" t="s">
        <v>86</v>
      </c>
      <c r="U254" t="b">
        <v>1</v>
      </c>
      <c r="V254" t="s">
        <v>191</v>
      </c>
      <c r="W254" s="1">
        <v>44624.337280092594</v>
      </c>
      <c r="X254">
        <v>1072</v>
      </c>
      <c r="Y254">
        <v>222</v>
      </c>
      <c r="Z254">
        <v>0</v>
      </c>
      <c r="AA254">
        <v>222</v>
      </c>
      <c r="AB254">
        <v>333</v>
      </c>
      <c r="AC254">
        <v>73</v>
      </c>
      <c r="AD254">
        <v>348</v>
      </c>
      <c r="AE254">
        <v>0</v>
      </c>
      <c r="AF254">
        <v>0</v>
      </c>
      <c r="AG254">
        <v>0</v>
      </c>
      <c r="AH254" t="s">
        <v>216</v>
      </c>
      <c r="AI254" s="1">
        <v>44624.710393518515</v>
      </c>
      <c r="AJ254">
        <v>110</v>
      </c>
      <c r="AK254">
        <v>1</v>
      </c>
      <c r="AL254">
        <v>0</v>
      </c>
      <c r="AM254">
        <v>1</v>
      </c>
      <c r="AN254">
        <v>407</v>
      </c>
      <c r="AO254">
        <v>0</v>
      </c>
      <c r="AP254">
        <v>347</v>
      </c>
      <c r="AQ254">
        <v>0</v>
      </c>
      <c r="AR254">
        <v>0</v>
      </c>
      <c r="AS254">
        <v>0</v>
      </c>
      <c r="AT254" t="s">
        <v>86</v>
      </c>
      <c r="AU254" t="s">
        <v>86</v>
      </c>
      <c r="AV254" t="s">
        <v>86</v>
      </c>
      <c r="AW254" t="s">
        <v>86</v>
      </c>
      <c r="AX254" t="s">
        <v>86</v>
      </c>
      <c r="AY254" t="s">
        <v>86</v>
      </c>
      <c r="AZ254" t="s">
        <v>86</v>
      </c>
      <c r="BA254" t="s">
        <v>86</v>
      </c>
      <c r="BB254" t="s">
        <v>86</v>
      </c>
      <c r="BC254" t="s">
        <v>86</v>
      </c>
      <c r="BD254" t="s">
        <v>86</v>
      </c>
      <c r="BE254" t="s">
        <v>86</v>
      </c>
    </row>
    <row r="255" spans="1:57" hidden="1" x14ac:dyDescent="0.45">
      <c r="A255" t="s">
        <v>673</v>
      </c>
      <c r="B255" t="s">
        <v>77</v>
      </c>
      <c r="C255" t="s">
        <v>674</v>
      </c>
      <c r="D255" t="s">
        <v>79</v>
      </c>
      <c r="E255" s="2" t="str">
        <f>HYPERLINK("capsilon://?command=openfolder&amp;siteaddress=envoy.emaiq-na2.net&amp;folderid=FXC08B80A5-E302-C7A8-83DD-3DE223127C2D","FX2202568")</f>
        <v>FX2202568</v>
      </c>
      <c r="F255" t="s">
        <v>80</v>
      </c>
      <c r="G255" t="s">
        <v>80</v>
      </c>
      <c r="H255" t="s">
        <v>81</v>
      </c>
      <c r="I255" t="s">
        <v>675</v>
      </c>
      <c r="J255">
        <v>66</v>
      </c>
      <c r="K255" t="s">
        <v>83</v>
      </c>
      <c r="L255" t="s">
        <v>84</v>
      </c>
      <c r="M255" t="s">
        <v>85</v>
      </c>
      <c r="N255">
        <v>2</v>
      </c>
      <c r="O255" s="1">
        <v>44624.333958333336</v>
      </c>
      <c r="P255" s="1">
        <v>44624.757465277777</v>
      </c>
      <c r="Q255">
        <v>36236</v>
      </c>
      <c r="R255">
        <v>355</v>
      </c>
      <c r="S255" t="b">
        <v>0</v>
      </c>
      <c r="T255" t="s">
        <v>86</v>
      </c>
      <c r="U255" t="b">
        <v>0</v>
      </c>
      <c r="V255" t="s">
        <v>191</v>
      </c>
      <c r="W255" s="1">
        <v>44624.34003472222</v>
      </c>
      <c r="X255">
        <v>237</v>
      </c>
      <c r="Y255">
        <v>52</v>
      </c>
      <c r="Z255">
        <v>0</v>
      </c>
      <c r="AA255">
        <v>52</v>
      </c>
      <c r="AB255">
        <v>0</v>
      </c>
      <c r="AC255">
        <v>37</v>
      </c>
      <c r="AD255">
        <v>14</v>
      </c>
      <c r="AE255">
        <v>0</v>
      </c>
      <c r="AF255">
        <v>0</v>
      </c>
      <c r="AG255">
        <v>0</v>
      </c>
      <c r="AH255" t="s">
        <v>119</v>
      </c>
      <c r="AI255" s="1">
        <v>44624.757465277777</v>
      </c>
      <c r="AJ255">
        <v>118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14</v>
      </c>
      <c r="AQ255">
        <v>0</v>
      </c>
      <c r="AR255">
        <v>0</v>
      </c>
      <c r="AS255">
        <v>0</v>
      </c>
      <c r="AT255" t="s">
        <v>86</v>
      </c>
      <c r="AU255" t="s">
        <v>86</v>
      </c>
      <c r="AV255" t="s">
        <v>86</v>
      </c>
      <c r="AW255" t="s">
        <v>86</v>
      </c>
      <c r="AX255" t="s">
        <v>86</v>
      </c>
      <c r="AY255" t="s">
        <v>86</v>
      </c>
      <c r="AZ255" t="s">
        <v>86</v>
      </c>
      <c r="BA255" t="s">
        <v>86</v>
      </c>
      <c r="BB255" t="s">
        <v>86</v>
      </c>
      <c r="BC255" t="s">
        <v>86</v>
      </c>
      <c r="BD255" t="s">
        <v>86</v>
      </c>
      <c r="BE255" t="s">
        <v>86</v>
      </c>
    </row>
    <row r="256" spans="1:57" hidden="1" x14ac:dyDescent="0.45">
      <c r="A256" t="s">
        <v>676</v>
      </c>
      <c r="B256" t="s">
        <v>77</v>
      </c>
      <c r="C256" t="s">
        <v>677</v>
      </c>
      <c r="D256" t="s">
        <v>79</v>
      </c>
      <c r="E256" s="2" t="str">
        <f>HYPERLINK("capsilon://?command=openfolder&amp;siteaddress=envoy.emaiq-na2.net&amp;folderid=FX9C9302A0-BA10-4551-EE7F-66E23BFCF2C4","FX2202552")</f>
        <v>FX2202552</v>
      </c>
      <c r="F256" t="s">
        <v>80</v>
      </c>
      <c r="G256" t="s">
        <v>80</v>
      </c>
      <c r="H256" t="s">
        <v>81</v>
      </c>
      <c r="I256" t="s">
        <v>678</v>
      </c>
      <c r="J256">
        <v>66</v>
      </c>
      <c r="K256" t="s">
        <v>83</v>
      </c>
      <c r="L256" t="s">
        <v>84</v>
      </c>
      <c r="M256" t="s">
        <v>85</v>
      </c>
      <c r="N256">
        <v>2</v>
      </c>
      <c r="O256" s="1">
        <v>44624.383310185185</v>
      </c>
      <c r="P256" s="1">
        <v>44624.760300925926</v>
      </c>
      <c r="Q256">
        <v>31939</v>
      </c>
      <c r="R256">
        <v>633</v>
      </c>
      <c r="S256" t="b">
        <v>0</v>
      </c>
      <c r="T256" t="s">
        <v>86</v>
      </c>
      <c r="U256" t="b">
        <v>0</v>
      </c>
      <c r="V256" t="s">
        <v>92</v>
      </c>
      <c r="W256" s="1">
        <v>44624.392164351855</v>
      </c>
      <c r="X256">
        <v>389</v>
      </c>
      <c r="Y256">
        <v>52</v>
      </c>
      <c r="Z256">
        <v>0</v>
      </c>
      <c r="AA256">
        <v>52</v>
      </c>
      <c r="AB256">
        <v>0</v>
      </c>
      <c r="AC256">
        <v>47</v>
      </c>
      <c r="AD256">
        <v>14</v>
      </c>
      <c r="AE256">
        <v>0</v>
      </c>
      <c r="AF256">
        <v>0</v>
      </c>
      <c r="AG256">
        <v>0</v>
      </c>
      <c r="AH256" t="s">
        <v>119</v>
      </c>
      <c r="AI256" s="1">
        <v>44624.760300925926</v>
      </c>
      <c r="AJ256">
        <v>244</v>
      </c>
      <c r="AK256">
        <v>2</v>
      </c>
      <c r="AL256">
        <v>0</v>
      </c>
      <c r="AM256">
        <v>2</v>
      </c>
      <c r="AN256">
        <v>0</v>
      </c>
      <c r="AO256">
        <v>2</v>
      </c>
      <c r="AP256">
        <v>12</v>
      </c>
      <c r="AQ256">
        <v>0</v>
      </c>
      <c r="AR256">
        <v>0</v>
      </c>
      <c r="AS256">
        <v>0</v>
      </c>
      <c r="AT256" t="s">
        <v>86</v>
      </c>
      <c r="AU256" t="s">
        <v>86</v>
      </c>
      <c r="AV256" t="s">
        <v>86</v>
      </c>
      <c r="AW256" t="s">
        <v>86</v>
      </c>
      <c r="AX256" t="s">
        <v>86</v>
      </c>
      <c r="AY256" t="s">
        <v>86</v>
      </c>
      <c r="AZ256" t="s">
        <v>86</v>
      </c>
      <c r="BA256" t="s">
        <v>86</v>
      </c>
      <c r="BB256" t="s">
        <v>86</v>
      </c>
      <c r="BC256" t="s">
        <v>86</v>
      </c>
      <c r="BD256" t="s">
        <v>86</v>
      </c>
      <c r="BE256" t="s">
        <v>86</v>
      </c>
    </row>
    <row r="257" spans="1:57" hidden="1" x14ac:dyDescent="0.45">
      <c r="A257" t="s">
        <v>679</v>
      </c>
      <c r="B257" t="s">
        <v>77</v>
      </c>
      <c r="C257" t="s">
        <v>456</v>
      </c>
      <c r="D257" t="s">
        <v>79</v>
      </c>
      <c r="E257" s="2" t="str">
        <f>HYPERLINK("capsilon://?command=openfolder&amp;siteaddress=envoy.emaiq-na2.net&amp;folderid=FX08C50581-6D41-FCC1-3416-AF9DA7ECAD25","FX2202719")</f>
        <v>FX2202719</v>
      </c>
      <c r="F257" t="s">
        <v>80</v>
      </c>
      <c r="G257" t="s">
        <v>80</v>
      </c>
      <c r="H257" t="s">
        <v>81</v>
      </c>
      <c r="I257" t="s">
        <v>680</v>
      </c>
      <c r="J257">
        <v>66</v>
      </c>
      <c r="K257" t="s">
        <v>83</v>
      </c>
      <c r="L257" t="s">
        <v>84</v>
      </c>
      <c r="M257" t="s">
        <v>85</v>
      </c>
      <c r="N257">
        <v>1</v>
      </c>
      <c r="O257" s="1">
        <v>44624.39203703704</v>
      </c>
      <c r="P257" s="1">
        <v>44624.399641203701</v>
      </c>
      <c r="Q257">
        <v>495</v>
      </c>
      <c r="R257">
        <v>162</v>
      </c>
      <c r="S257" t="b">
        <v>0</v>
      </c>
      <c r="T257" t="s">
        <v>86</v>
      </c>
      <c r="U257" t="b">
        <v>0</v>
      </c>
      <c r="V257" t="s">
        <v>92</v>
      </c>
      <c r="W257" s="1">
        <v>44624.399641203701</v>
      </c>
      <c r="X257">
        <v>148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66</v>
      </c>
      <c r="AE257">
        <v>52</v>
      </c>
      <c r="AF257">
        <v>0</v>
      </c>
      <c r="AG257">
        <v>1</v>
      </c>
      <c r="AH257" t="s">
        <v>86</v>
      </c>
      <c r="AI257" t="s">
        <v>86</v>
      </c>
      <c r="AJ257" t="s">
        <v>86</v>
      </c>
      <c r="AK257" t="s">
        <v>86</v>
      </c>
      <c r="AL257" t="s">
        <v>86</v>
      </c>
      <c r="AM257" t="s">
        <v>86</v>
      </c>
      <c r="AN257" t="s">
        <v>86</v>
      </c>
      <c r="AO257" t="s">
        <v>86</v>
      </c>
      <c r="AP257" t="s">
        <v>86</v>
      </c>
      <c r="AQ257" t="s">
        <v>86</v>
      </c>
      <c r="AR257" t="s">
        <v>86</v>
      </c>
      <c r="AS257" t="s">
        <v>86</v>
      </c>
      <c r="AT257" t="s">
        <v>86</v>
      </c>
      <c r="AU257" t="s">
        <v>86</v>
      </c>
      <c r="AV257" t="s">
        <v>86</v>
      </c>
      <c r="AW257" t="s">
        <v>86</v>
      </c>
      <c r="AX257" t="s">
        <v>86</v>
      </c>
      <c r="AY257" t="s">
        <v>86</v>
      </c>
      <c r="AZ257" t="s">
        <v>86</v>
      </c>
      <c r="BA257" t="s">
        <v>86</v>
      </c>
      <c r="BB257" t="s">
        <v>86</v>
      </c>
      <c r="BC257" t="s">
        <v>86</v>
      </c>
      <c r="BD257" t="s">
        <v>86</v>
      </c>
      <c r="BE257" t="s">
        <v>86</v>
      </c>
    </row>
    <row r="258" spans="1:57" hidden="1" x14ac:dyDescent="0.45">
      <c r="A258" t="s">
        <v>681</v>
      </c>
      <c r="B258" t="s">
        <v>77</v>
      </c>
      <c r="C258" t="s">
        <v>456</v>
      </c>
      <c r="D258" t="s">
        <v>79</v>
      </c>
      <c r="E258" s="2" t="str">
        <f>HYPERLINK("capsilon://?command=openfolder&amp;siteaddress=envoy.emaiq-na2.net&amp;folderid=FX08C50581-6D41-FCC1-3416-AF9DA7ECAD25","FX2202719")</f>
        <v>FX2202719</v>
      </c>
      <c r="F258" t="s">
        <v>80</v>
      </c>
      <c r="G258" t="s">
        <v>80</v>
      </c>
      <c r="H258" t="s">
        <v>81</v>
      </c>
      <c r="I258" t="s">
        <v>682</v>
      </c>
      <c r="J258">
        <v>38</v>
      </c>
      <c r="K258" t="s">
        <v>83</v>
      </c>
      <c r="L258" t="s">
        <v>84</v>
      </c>
      <c r="M258" t="s">
        <v>85</v>
      </c>
      <c r="N258">
        <v>2</v>
      </c>
      <c r="O258" s="1">
        <v>44624.395381944443</v>
      </c>
      <c r="P258" s="1">
        <v>44624.762175925927</v>
      </c>
      <c r="Q258">
        <v>31254</v>
      </c>
      <c r="R258">
        <v>437</v>
      </c>
      <c r="S258" t="b">
        <v>0</v>
      </c>
      <c r="T258" t="s">
        <v>86</v>
      </c>
      <c r="U258" t="b">
        <v>0</v>
      </c>
      <c r="V258" t="s">
        <v>92</v>
      </c>
      <c r="W258" s="1">
        <v>44624.40284722222</v>
      </c>
      <c r="X258">
        <v>276</v>
      </c>
      <c r="Y258">
        <v>37</v>
      </c>
      <c r="Z258">
        <v>0</v>
      </c>
      <c r="AA258">
        <v>37</v>
      </c>
      <c r="AB258">
        <v>0</v>
      </c>
      <c r="AC258">
        <v>22</v>
      </c>
      <c r="AD258">
        <v>1</v>
      </c>
      <c r="AE258">
        <v>0</v>
      </c>
      <c r="AF258">
        <v>0</v>
      </c>
      <c r="AG258">
        <v>0</v>
      </c>
      <c r="AH258" t="s">
        <v>119</v>
      </c>
      <c r="AI258" s="1">
        <v>44624.762175925927</v>
      </c>
      <c r="AJ258">
        <v>161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</v>
      </c>
      <c r="AQ258">
        <v>0</v>
      </c>
      <c r="AR258">
        <v>0</v>
      </c>
      <c r="AS258">
        <v>0</v>
      </c>
      <c r="AT258" t="s">
        <v>86</v>
      </c>
      <c r="AU258" t="s">
        <v>86</v>
      </c>
      <c r="AV258" t="s">
        <v>86</v>
      </c>
      <c r="AW258" t="s">
        <v>86</v>
      </c>
      <c r="AX258" t="s">
        <v>86</v>
      </c>
      <c r="AY258" t="s">
        <v>86</v>
      </c>
      <c r="AZ258" t="s">
        <v>86</v>
      </c>
      <c r="BA258" t="s">
        <v>86</v>
      </c>
      <c r="BB258" t="s">
        <v>86</v>
      </c>
      <c r="BC258" t="s">
        <v>86</v>
      </c>
      <c r="BD258" t="s">
        <v>86</v>
      </c>
      <c r="BE258" t="s">
        <v>86</v>
      </c>
    </row>
    <row r="259" spans="1:57" hidden="1" x14ac:dyDescent="0.45">
      <c r="A259" t="s">
        <v>683</v>
      </c>
      <c r="B259" t="s">
        <v>77</v>
      </c>
      <c r="C259" t="s">
        <v>456</v>
      </c>
      <c r="D259" t="s">
        <v>79</v>
      </c>
      <c r="E259" s="2" t="str">
        <f>HYPERLINK("capsilon://?command=openfolder&amp;siteaddress=envoy.emaiq-na2.net&amp;folderid=FX08C50581-6D41-FCC1-3416-AF9DA7ECAD25","FX2202719")</f>
        <v>FX2202719</v>
      </c>
      <c r="F259" t="s">
        <v>80</v>
      </c>
      <c r="G259" t="s">
        <v>80</v>
      </c>
      <c r="H259" t="s">
        <v>81</v>
      </c>
      <c r="I259" t="s">
        <v>680</v>
      </c>
      <c r="J259">
        <v>38</v>
      </c>
      <c r="K259" t="s">
        <v>83</v>
      </c>
      <c r="L259" t="s">
        <v>84</v>
      </c>
      <c r="M259" t="s">
        <v>85</v>
      </c>
      <c r="N259">
        <v>2</v>
      </c>
      <c r="O259" s="1">
        <v>44624.4</v>
      </c>
      <c r="P259" s="1">
        <v>44624.414479166669</v>
      </c>
      <c r="Q259">
        <v>595</v>
      </c>
      <c r="R259">
        <v>656</v>
      </c>
      <c r="S259" t="b">
        <v>0</v>
      </c>
      <c r="T259" t="s">
        <v>86</v>
      </c>
      <c r="U259" t="b">
        <v>1</v>
      </c>
      <c r="V259" t="s">
        <v>92</v>
      </c>
      <c r="W259" s="1">
        <v>44624.4059837963</v>
      </c>
      <c r="X259">
        <v>270</v>
      </c>
      <c r="Y259">
        <v>37</v>
      </c>
      <c r="Z259">
        <v>0</v>
      </c>
      <c r="AA259">
        <v>37</v>
      </c>
      <c r="AB259">
        <v>0</v>
      </c>
      <c r="AC259">
        <v>24</v>
      </c>
      <c r="AD259">
        <v>1</v>
      </c>
      <c r="AE259">
        <v>0</v>
      </c>
      <c r="AF259">
        <v>0</v>
      </c>
      <c r="AG259">
        <v>0</v>
      </c>
      <c r="AH259" t="s">
        <v>199</v>
      </c>
      <c r="AI259" s="1">
        <v>44624.414479166669</v>
      </c>
      <c r="AJ259">
        <v>386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1</v>
      </c>
      <c r="AQ259">
        <v>0</v>
      </c>
      <c r="AR259">
        <v>0</v>
      </c>
      <c r="AS259">
        <v>0</v>
      </c>
      <c r="AT259" t="s">
        <v>86</v>
      </c>
      <c r="AU259" t="s">
        <v>86</v>
      </c>
      <c r="AV259" t="s">
        <v>86</v>
      </c>
      <c r="AW259" t="s">
        <v>86</v>
      </c>
      <c r="AX259" t="s">
        <v>86</v>
      </c>
      <c r="AY259" t="s">
        <v>86</v>
      </c>
      <c r="AZ259" t="s">
        <v>86</v>
      </c>
      <c r="BA259" t="s">
        <v>86</v>
      </c>
      <c r="BB259" t="s">
        <v>86</v>
      </c>
      <c r="BC259" t="s">
        <v>86</v>
      </c>
      <c r="BD259" t="s">
        <v>86</v>
      </c>
      <c r="BE259" t="s">
        <v>86</v>
      </c>
    </row>
    <row r="260" spans="1:57" hidden="1" x14ac:dyDescent="0.45">
      <c r="A260" t="s">
        <v>684</v>
      </c>
      <c r="B260" t="s">
        <v>77</v>
      </c>
      <c r="C260" t="s">
        <v>644</v>
      </c>
      <c r="D260" t="s">
        <v>79</v>
      </c>
      <c r="E260" s="2" t="str">
        <f>HYPERLINK("capsilon://?command=openfolder&amp;siteaddress=envoy.emaiq-na2.net&amp;folderid=FX25ED3544-4928-BCB5-4BBA-A8052E0A5B8D","FX2201184")</f>
        <v>FX2201184</v>
      </c>
      <c r="F260" t="s">
        <v>80</v>
      </c>
      <c r="G260" t="s">
        <v>80</v>
      </c>
      <c r="H260" t="s">
        <v>81</v>
      </c>
      <c r="I260" t="s">
        <v>685</v>
      </c>
      <c r="J260">
        <v>32</v>
      </c>
      <c r="K260" t="s">
        <v>83</v>
      </c>
      <c r="L260" t="s">
        <v>84</v>
      </c>
      <c r="M260" t="s">
        <v>85</v>
      </c>
      <c r="N260">
        <v>1</v>
      </c>
      <c r="O260" s="1">
        <v>44624.40662037037</v>
      </c>
      <c r="P260" s="1">
        <v>44624.485011574077</v>
      </c>
      <c r="Q260">
        <v>6261</v>
      </c>
      <c r="R260">
        <v>512</v>
      </c>
      <c r="S260" t="b">
        <v>0</v>
      </c>
      <c r="T260" t="s">
        <v>86</v>
      </c>
      <c r="U260" t="b">
        <v>0</v>
      </c>
      <c r="V260" t="s">
        <v>96</v>
      </c>
      <c r="W260" s="1">
        <v>44624.485011574077</v>
      </c>
      <c r="X260">
        <v>403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32</v>
      </c>
      <c r="AE260">
        <v>27</v>
      </c>
      <c r="AF260">
        <v>0</v>
      </c>
      <c r="AG260">
        <v>5</v>
      </c>
      <c r="AH260" t="s">
        <v>86</v>
      </c>
      <c r="AI260" t="s">
        <v>86</v>
      </c>
      <c r="AJ260" t="s">
        <v>86</v>
      </c>
      <c r="AK260" t="s">
        <v>86</v>
      </c>
      <c r="AL260" t="s">
        <v>86</v>
      </c>
      <c r="AM260" t="s">
        <v>86</v>
      </c>
      <c r="AN260" t="s">
        <v>86</v>
      </c>
      <c r="AO260" t="s">
        <v>86</v>
      </c>
      <c r="AP260" t="s">
        <v>86</v>
      </c>
      <c r="AQ260" t="s">
        <v>86</v>
      </c>
      <c r="AR260" t="s">
        <v>86</v>
      </c>
      <c r="AS260" t="s">
        <v>86</v>
      </c>
      <c r="AT260" t="s">
        <v>86</v>
      </c>
      <c r="AU260" t="s">
        <v>86</v>
      </c>
      <c r="AV260" t="s">
        <v>86</v>
      </c>
      <c r="AW260" t="s">
        <v>86</v>
      </c>
      <c r="AX260" t="s">
        <v>86</v>
      </c>
      <c r="AY260" t="s">
        <v>86</v>
      </c>
      <c r="AZ260" t="s">
        <v>86</v>
      </c>
      <c r="BA260" t="s">
        <v>86</v>
      </c>
      <c r="BB260" t="s">
        <v>86</v>
      </c>
      <c r="BC260" t="s">
        <v>86</v>
      </c>
      <c r="BD260" t="s">
        <v>86</v>
      </c>
      <c r="BE260" t="s">
        <v>86</v>
      </c>
    </row>
    <row r="261" spans="1:57" hidden="1" x14ac:dyDescent="0.45">
      <c r="A261" t="s">
        <v>686</v>
      </c>
      <c r="B261" t="s">
        <v>77</v>
      </c>
      <c r="C261" t="s">
        <v>139</v>
      </c>
      <c r="D261" t="s">
        <v>79</v>
      </c>
      <c r="E261" s="2" t="str">
        <f>HYPERLINK("capsilon://?command=openfolder&amp;siteaddress=envoy.emaiq-na2.net&amp;folderid=FXD718069D-B8F4-407D-61BE-FEFDB942E1D7","FX2202679")</f>
        <v>FX2202679</v>
      </c>
      <c r="F261" t="s">
        <v>80</v>
      </c>
      <c r="G261" t="s">
        <v>80</v>
      </c>
      <c r="H261" t="s">
        <v>81</v>
      </c>
      <c r="I261" t="s">
        <v>687</v>
      </c>
      <c r="J261">
        <v>66</v>
      </c>
      <c r="K261" t="s">
        <v>83</v>
      </c>
      <c r="L261" t="s">
        <v>84</v>
      </c>
      <c r="M261" t="s">
        <v>85</v>
      </c>
      <c r="N261">
        <v>1</v>
      </c>
      <c r="O261" s="1">
        <v>44624.407627314817</v>
      </c>
      <c r="P261" s="1">
        <v>44624.463784722226</v>
      </c>
      <c r="Q261">
        <v>4661</v>
      </c>
      <c r="R261">
        <v>191</v>
      </c>
      <c r="S261" t="b">
        <v>0</v>
      </c>
      <c r="T261" t="s">
        <v>86</v>
      </c>
      <c r="U261" t="b">
        <v>0</v>
      </c>
      <c r="V261" t="s">
        <v>92</v>
      </c>
      <c r="W261" s="1">
        <v>44624.463784722226</v>
      </c>
      <c r="X261">
        <v>191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66</v>
      </c>
      <c r="AE261">
        <v>52</v>
      </c>
      <c r="AF261">
        <v>0</v>
      </c>
      <c r="AG261">
        <v>5</v>
      </c>
      <c r="AH261" t="s">
        <v>86</v>
      </c>
      <c r="AI261" t="s">
        <v>86</v>
      </c>
      <c r="AJ261" t="s">
        <v>86</v>
      </c>
      <c r="AK261" t="s">
        <v>86</v>
      </c>
      <c r="AL261" t="s">
        <v>86</v>
      </c>
      <c r="AM261" t="s">
        <v>86</v>
      </c>
      <c r="AN261" t="s">
        <v>86</v>
      </c>
      <c r="AO261" t="s">
        <v>86</v>
      </c>
      <c r="AP261" t="s">
        <v>86</v>
      </c>
      <c r="AQ261" t="s">
        <v>86</v>
      </c>
      <c r="AR261" t="s">
        <v>86</v>
      </c>
      <c r="AS261" t="s">
        <v>86</v>
      </c>
      <c r="AT261" t="s">
        <v>86</v>
      </c>
      <c r="AU261" t="s">
        <v>86</v>
      </c>
      <c r="AV261" t="s">
        <v>86</v>
      </c>
      <c r="AW261" t="s">
        <v>86</v>
      </c>
      <c r="AX261" t="s">
        <v>86</v>
      </c>
      <c r="AY261" t="s">
        <v>86</v>
      </c>
      <c r="AZ261" t="s">
        <v>86</v>
      </c>
      <c r="BA261" t="s">
        <v>86</v>
      </c>
      <c r="BB261" t="s">
        <v>86</v>
      </c>
      <c r="BC261" t="s">
        <v>86</v>
      </c>
      <c r="BD261" t="s">
        <v>86</v>
      </c>
      <c r="BE261" t="s">
        <v>86</v>
      </c>
    </row>
    <row r="262" spans="1:57" hidden="1" x14ac:dyDescent="0.45">
      <c r="A262" t="s">
        <v>688</v>
      </c>
      <c r="B262" t="s">
        <v>77</v>
      </c>
      <c r="C262" t="s">
        <v>689</v>
      </c>
      <c r="D262" t="s">
        <v>79</v>
      </c>
      <c r="E262" s="2" t="str">
        <f>HYPERLINK("capsilon://?command=openfolder&amp;siteaddress=envoy.emaiq-na2.net&amp;folderid=FX6490F2E8-F686-02AA-9F84-EDC1A0FBC86A","FX2202129")</f>
        <v>FX2202129</v>
      </c>
      <c r="F262" t="s">
        <v>80</v>
      </c>
      <c r="G262" t="s">
        <v>80</v>
      </c>
      <c r="H262" t="s">
        <v>81</v>
      </c>
      <c r="I262" t="s">
        <v>690</v>
      </c>
      <c r="J262">
        <v>162</v>
      </c>
      <c r="K262" t="s">
        <v>83</v>
      </c>
      <c r="L262" t="s">
        <v>84</v>
      </c>
      <c r="M262" t="s">
        <v>85</v>
      </c>
      <c r="N262">
        <v>1</v>
      </c>
      <c r="O262" s="1">
        <v>44624.408263888887</v>
      </c>
      <c r="P262" s="1">
        <v>44624.486041666663</v>
      </c>
      <c r="Q262">
        <v>6266</v>
      </c>
      <c r="R262">
        <v>454</v>
      </c>
      <c r="S262" t="b">
        <v>0</v>
      </c>
      <c r="T262" t="s">
        <v>86</v>
      </c>
      <c r="U262" t="b">
        <v>0</v>
      </c>
      <c r="V262" t="s">
        <v>92</v>
      </c>
      <c r="W262" s="1">
        <v>44624.486041666663</v>
      </c>
      <c r="X262">
        <v>422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162</v>
      </c>
      <c r="AE262">
        <v>148</v>
      </c>
      <c r="AF262">
        <v>0</v>
      </c>
      <c r="AG262">
        <v>8</v>
      </c>
      <c r="AH262" t="s">
        <v>86</v>
      </c>
      <c r="AI262" t="s">
        <v>86</v>
      </c>
      <c r="AJ262" t="s">
        <v>86</v>
      </c>
      <c r="AK262" t="s">
        <v>86</v>
      </c>
      <c r="AL262" t="s">
        <v>86</v>
      </c>
      <c r="AM262" t="s">
        <v>86</v>
      </c>
      <c r="AN262" t="s">
        <v>86</v>
      </c>
      <c r="AO262" t="s">
        <v>86</v>
      </c>
      <c r="AP262" t="s">
        <v>86</v>
      </c>
      <c r="AQ262" t="s">
        <v>86</v>
      </c>
      <c r="AR262" t="s">
        <v>86</v>
      </c>
      <c r="AS262" t="s">
        <v>86</v>
      </c>
      <c r="AT262" t="s">
        <v>86</v>
      </c>
      <c r="AU262" t="s">
        <v>86</v>
      </c>
      <c r="AV262" t="s">
        <v>86</v>
      </c>
      <c r="AW262" t="s">
        <v>86</v>
      </c>
      <c r="AX262" t="s">
        <v>86</v>
      </c>
      <c r="AY262" t="s">
        <v>86</v>
      </c>
      <c r="AZ262" t="s">
        <v>86</v>
      </c>
      <c r="BA262" t="s">
        <v>86</v>
      </c>
      <c r="BB262" t="s">
        <v>86</v>
      </c>
      <c r="BC262" t="s">
        <v>86</v>
      </c>
      <c r="BD262" t="s">
        <v>86</v>
      </c>
      <c r="BE262" t="s">
        <v>86</v>
      </c>
    </row>
    <row r="263" spans="1:57" hidden="1" x14ac:dyDescent="0.45">
      <c r="A263" t="s">
        <v>691</v>
      </c>
      <c r="B263" t="s">
        <v>77</v>
      </c>
      <c r="C263" t="s">
        <v>692</v>
      </c>
      <c r="D263" t="s">
        <v>79</v>
      </c>
      <c r="E263" s="2" t="str">
        <f>HYPERLINK("capsilon://?command=openfolder&amp;siteaddress=envoy.emaiq-na2.net&amp;folderid=FXF5274680-14E7-F63C-BE66-F653C388EA44","FX220247")</f>
        <v>FX220247</v>
      </c>
      <c r="F263" t="s">
        <v>80</v>
      </c>
      <c r="G263" t="s">
        <v>80</v>
      </c>
      <c r="H263" t="s">
        <v>81</v>
      </c>
      <c r="I263" t="s">
        <v>693</v>
      </c>
      <c r="J263">
        <v>30</v>
      </c>
      <c r="K263" t="s">
        <v>83</v>
      </c>
      <c r="L263" t="s">
        <v>84</v>
      </c>
      <c r="M263" t="s">
        <v>85</v>
      </c>
      <c r="N263">
        <v>2</v>
      </c>
      <c r="O263" s="1">
        <v>44624.42763888889</v>
      </c>
      <c r="P263" s="1">
        <v>44624.762766203705</v>
      </c>
      <c r="Q263">
        <v>28791</v>
      </c>
      <c r="R263">
        <v>164</v>
      </c>
      <c r="S263" t="b">
        <v>0</v>
      </c>
      <c r="T263" t="s">
        <v>86</v>
      </c>
      <c r="U263" t="b">
        <v>0</v>
      </c>
      <c r="V263" t="s">
        <v>96</v>
      </c>
      <c r="W263" s="1">
        <v>44624.486342592594</v>
      </c>
      <c r="X263">
        <v>114</v>
      </c>
      <c r="Y263">
        <v>9</v>
      </c>
      <c r="Z263">
        <v>0</v>
      </c>
      <c r="AA263">
        <v>9</v>
      </c>
      <c r="AB263">
        <v>0</v>
      </c>
      <c r="AC263">
        <v>5</v>
      </c>
      <c r="AD263">
        <v>21</v>
      </c>
      <c r="AE263">
        <v>0</v>
      </c>
      <c r="AF263">
        <v>0</v>
      </c>
      <c r="AG263">
        <v>0</v>
      </c>
      <c r="AH263" t="s">
        <v>119</v>
      </c>
      <c r="AI263" s="1">
        <v>44624.762766203705</v>
      </c>
      <c r="AJ263">
        <v>50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21</v>
      </c>
      <c r="AQ263">
        <v>0</v>
      </c>
      <c r="AR263">
        <v>0</v>
      </c>
      <c r="AS263">
        <v>0</v>
      </c>
      <c r="AT263" t="s">
        <v>86</v>
      </c>
      <c r="AU263" t="s">
        <v>86</v>
      </c>
      <c r="AV263" t="s">
        <v>86</v>
      </c>
      <c r="AW263" t="s">
        <v>86</v>
      </c>
      <c r="AX263" t="s">
        <v>86</v>
      </c>
      <c r="AY263" t="s">
        <v>86</v>
      </c>
      <c r="AZ263" t="s">
        <v>86</v>
      </c>
      <c r="BA263" t="s">
        <v>86</v>
      </c>
      <c r="BB263" t="s">
        <v>86</v>
      </c>
      <c r="BC263" t="s">
        <v>86</v>
      </c>
      <c r="BD263" t="s">
        <v>86</v>
      </c>
      <c r="BE263" t="s">
        <v>86</v>
      </c>
    </row>
    <row r="264" spans="1:57" x14ac:dyDescent="0.45">
      <c r="A264" t="s">
        <v>694</v>
      </c>
      <c r="B264" t="s">
        <v>77</v>
      </c>
      <c r="C264" t="s">
        <v>695</v>
      </c>
      <c r="D264" t="s">
        <v>79</v>
      </c>
      <c r="E264" s="2" t="str">
        <f>HYPERLINK("capsilon://?command=openfolder&amp;siteaddress=envoy.emaiq-na2.net&amp;folderid=FX0A233B58-915A-B8EC-30D0-2A6215937058","FX2202344")</f>
        <v>FX2202344</v>
      </c>
      <c r="F264" t="s">
        <v>80</v>
      </c>
      <c r="G264" t="s">
        <v>80</v>
      </c>
      <c r="H264" t="s">
        <v>81</v>
      </c>
      <c r="I264" t="s">
        <v>696</v>
      </c>
      <c r="J264">
        <v>534</v>
      </c>
      <c r="K264" t="s">
        <v>83</v>
      </c>
      <c r="L264" t="s">
        <v>84</v>
      </c>
      <c r="M264" t="s">
        <v>85</v>
      </c>
      <c r="N264">
        <v>1</v>
      </c>
      <c r="O264" s="1">
        <v>44624.447418981479</v>
      </c>
      <c r="P264" s="1">
        <v>44627.372534722221</v>
      </c>
      <c r="Q264">
        <v>245638</v>
      </c>
      <c r="R264">
        <v>7092</v>
      </c>
      <c r="S264" t="b">
        <v>0</v>
      </c>
      <c r="T264" t="s">
        <v>86</v>
      </c>
      <c r="U264" t="b">
        <v>0</v>
      </c>
      <c r="V264" t="s">
        <v>191</v>
      </c>
      <c r="W264" s="1">
        <v>44627.372534722221</v>
      </c>
      <c r="X264">
        <v>3784</v>
      </c>
      <c r="Y264">
        <v>416</v>
      </c>
      <c r="Z264">
        <v>0</v>
      </c>
      <c r="AA264">
        <v>416</v>
      </c>
      <c r="AB264">
        <v>242</v>
      </c>
      <c r="AC264">
        <v>130</v>
      </c>
      <c r="AD264">
        <v>118</v>
      </c>
      <c r="AE264">
        <v>52</v>
      </c>
      <c r="AF264">
        <v>0</v>
      </c>
      <c r="AG264">
        <v>1</v>
      </c>
      <c r="AH264" t="s">
        <v>86</v>
      </c>
      <c r="AI264" t="s">
        <v>86</v>
      </c>
      <c r="AJ264" t="s">
        <v>86</v>
      </c>
      <c r="AK264" t="s">
        <v>86</v>
      </c>
      <c r="AL264" t="s">
        <v>86</v>
      </c>
      <c r="AM264" t="s">
        <v>86</v>
      </c>
      <c r="AN264" t="s">
        <v>86</v>
      </c>
      <c r="AO264" t="s">
        <v>86</v>
      </c>
      <c r="AP264" t="s">
        <v>86</v>
      </c>
      <c r="AQ264" t="s">
        <v>86</v>
      </c>
      <c r="AR264" t="s">
        <v>86</v>
      </c>
      <c r="AS264" t="s">
        <v>86</v>
      </c>
      <c r="AT264" t="s">
        <v>86</v>
      </c>
      <c r="AU264" t="s">
        <v>86</v>
      </c>
      <c r="AV264" t="s">
        <v>86</v>
      </c>
      <c r="AW264" t="s">
        <v>86</v>
      </c>
      <c r="AX264" t="s">
        <v>86</v>
      </c>
      <c r="AY264" t="s">
        <v>86</v>
      </c>
      <c r="AZ264" t="s">
        <v>86</v>
      </c>
      <c r="BA264" t="s">
        <v>86</v>
      </c>
      <c r="BB264" t="s">
        <v>86</v>
      </c>
      <c r="BC264" t="s">
        <v>86</v>
      </c>
      <c r="BD264" t="s">
        <v>86</v>
      </c>
      <c r="BE264" t="s">
        <v>86</v>
      </c>
    </row>
    <row r="265" spans="1:57" hidden="1" x14ac:dyDescent="0.45">
      <c r="A265" t="s">
        <v>697</v>
      </c>
      <c r="B265" t="s">
        <v>77</v>
      </c>
      <c r="C265" t="s">
        <v>698</v>
      </c>
      <c r="D265" t="s">
        <v>79</v>
      </c>
      <c r="E265" s="2" t="str">
        <f>HYPERLINK("capsilon://?command=openfolder&amp;siteaddress=envoy.emaiq-na2.net&amp;folderid=FX6FBA6A4D-69E6-8A09-1C19-1F72B8D3AEF5","FX220382")</f>
        <v>FX220382</v>
      </c>
      <c r="F265" t="s">
        <v>80</v>
      </c>
      <c r="G265" t="s">
        <v>80</v>
      </c>
      <c r="H265" t="s">
        <v>81</v>
      </c>
      <c r="I265" t="s">
        <v>699</v>
      </c>
      <c r="J265">
        <v>28</v>
      </c>
      <c r="K265" t="s">
        <v>83</v>
      </c>
      <c r="L265" t="s">
        <v>84</v>
      </c>
      <c r="M265" t="s">
        <v>85</v>
      </c>
      <c r="N265">
        <v>2</v>
      </c>
      <c r="O265" s="1">
        <v>44624.459780092591</v>
      </c>
      <c r="P265" s="1">
        <v>44624.764884259261</v>
      </c>
      <c r="Q265">
        <v>25993</v>
      </c>
      <c r="R265">
        <v>368</v>
      </c>
      <c r="S265" t="b">
        <v>0</v>
      </c>
      <c r="T265" t="s">
        <v>86</v>
      </c>
      <c r="U265" t="b">
        <v>0</v>
      </c>
      <c r="V265" t="s">
        <v>92</v>
      </c>
      <c r="W265" s="1">
        <v>44624.504513888889</v>
      </c>
      <c r="X265">
        <v>186</v>
      </c>
      <c r="Y265">
        <v>21</v>
      </c>
      <c r="Z265">
        <v>0</v>
      </c>
      <c r="AA265">
        <v>21</v>
      </c>
      <c r="AB265">
        <v>0</v>
      </c>
      <c r="AC265">
        <v>8</v>
      </c>
      <c r="AD265">
        <v>7</v>
      </c>
      <c r="AE265">
        <v>0</v>
      </c>
      <c r="AF265">
        <v>0</v>
      </c>
      <c r="AG265">
        <v>0</v>
      </c>
      <c r="AH265" t="s">
        <v>119</v>
      </c>
      <c r="AI265" s="1">
        <v>44624.764884259261</v>
      </c>
      <c r="AJ265">
        <v>182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7</v>
      </c>
      <c r="AQ265">
        <v>0</v>
      </c>
      <c r="AR265">
        <v>0</v>
      </c>
      <c r="AS265">
        <v>0</v>
      </c>
      <c r="AT265" t="s">
        <v>86</v>
      </c>
      <c r="AU265" t="s">
        <v>86</v>
      </c>
      <c r="AV265" t="s">
        <v>86</v>
      </c>
      <c r="AW265" t="s">
        <v>86</v>
      </c>
      <c r="AX265" t="s">
        <v>86</v>
      </c>
      <c r="AY265" t="s">
        <v>86</v>
      </c>
      <c r="AZ265" t="s">
        <v>86</v>
      </c>
      <c r="BA265" t="s">
        <v>86</v>
      </c>
      <c r="BB265" t="s">
        <v>86</v>
      </c>
      <c r="BC265" t="s">
        <v>86</v>
      </c>
      <c r="BD265" t="s">
        <v>86</v>
      </c>
      <c r="BE265" t="s">
        <v>86</v>
      </c>
    </row>
    <row r="266" spans="1:57" x14ac:dyDescent="0.45">
      <c r="A266" t="s">
        <v>700</v>
      </c>
      <c r="B266" t="s">
        <v>77</v>
      </c>
      <c r="C266" t="s">
        <v>701</v>
      </c>
      <c r="D266" t="s">
        <v>79</v>
      </c>
      <c r="E266" s="2" t="str">
        <f>HYPERLINK("capsilon://?command=openfolder&amp;siteaddress=envoy.emaiq-na2.net&amp;folderid=FXB8D1CAF7-6FF3-677D-5226-20447991D28F","FX2203153")</f>
        <v>FX2203153</v>
      </c>
      <c r="F266" t="s">
        <v>80</v>
      </c>
      <c r="G266" t="s">
        <v>80</v>
      </c>
      <c r="H266" t="s">
        <v>81</v>
      </c>
      <c r="I266" t="s">
        <v>702</v>
      </c>
      <c r="J266">
        <v>130</v>
      </c>
      <c r="K266" t="s">
        <v>83</v>
      </c>
      <c r="L266" t="s">
        <v>84</v>
      </c>
      <c r="M266" t="s">
        <v>85</v>
      </c>
      <c r="N266">
        <v>1</v>
      </c>
      <c r="O266" s="1">
        <v>44624.460266203707</v>
      </c>
      <c r="P266" s="1">
        <v>44627.21366898148</v>
      </c>
      <c r="Q266">
        <v>236991</v>
      </c>
      <c r="R266">
        <v>903</v>
      </c>
      <c r="S266" t="b">
        <v>0</v>
      </c>
      <c r="T266" t="s">
        <v>86</v>
      </c>
      <c r="U266" t="b">
        <v>0</v>
      </c>
      <c r="V266" t="s">
        <v>96</v>
      </c>
      <c r="W266" s="1">
        <v>44627.21366898148</v>
      </c>
      <c r="X266">
        <v>780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130</v>
      </c>
      <c r="AE266">
        <v>112</v>
      </c>
      <c r="AF266">
        <v>0</v>
      </c>
      <c r="AG266">
        <v>9</v>
      </c>
      <c r="AH266" t="s">
        <v>86</v>
      </c>
      <c r="AI266" t="s">
        <v>86</v>
      </c>
      <c r="AJ266" t="s">
        <v>86</v>
      </c>
      <c r="AK266" t="s">
        <v>86</v>
      </c>
      <c r="AL266" t="s">
        <v>86</v>
      </c>
      <c r="AM266" t="s">
        <v>86</v>
      </c>
      <c r="AN266" t="s">
        <v>86</v>
      </c>
      <c r="AO266" t="s">
        <v>86</v>
      </c>
      <c r="AP266" t="s">
        <v>86</v>
      </c>
      <c r="AQ266" t="s">
        <v>86</v>
      </c>
      <c r="AR266" t="s">
        <v>86</v>
      </c>
      <c r="AS266" t="s">
        <v>86</v>
      </c>
      <c r="AT266" t="s">
        <v>86</v>
      </c>
      <c r="AU266" t="s">
        <v>86</v>
      </c>
      <c r="AV266" t="s">
        <v>86</v>
      </c>
      <c r="AW266" t="s">
        <v>86</v>
      </c>
      <c r="AX266" t="s">
        <v>86</v>
      </c>
      <c r="AY266" t="s">
        <v>86</v>
      </c>
      <c r="AZ266" t="s">
        <v>86</v>
      </c>
      <c r="BA266" t="s">
        <v>86</v>
      </c>
      <c r="BB266" t="s">
        <v>86</v>
      </c>
      <c r="BC266" t="s">
        <v>86</v>
      </c>
      <c r="BD266" t="s">
        <v>86</v>
      </c>
      <c r="BE266" t="s">
        <v>86</v>
      </c>
    </row>
    <row r="267" spans="1:57" x14ac:dyDescent="0.45">
      <c r="A267" t="s">
        <v>703</v>
      </c>
      <c r="B267" t="s">
        <v>77</v>
      </c>
      <c r="C267" t="s">
        <v>704</v>
      </c>
      <c r="D267" t="s">
        <v>79</v>
      </c>
      <c r="E267" s="2" t="str">
        <f>HYPERLINK("capsilon://?command=openfolder&amp;siteaddress=envoy.emaiq-na2.net&amp;folderid=FX91E411C2-1B78-2659-0B1B-F2900EE1A3C3","FX220325")</f>
        <v>FX220325</v>
      </c>
      <c r="F267" t="s">
        <v>80</v>
      </c>
      <c r="G267" t="s">
        <v>80</v>
      </c>
      <c r="H267" t="s">
        <v>81</v>
      </c>
      <c r="I267" t="s">
        <v>705</v>
      </c>
      <c r="J267">
        <v>28</v>
      </c>
      <c r="K267" t="s">
        <v>83</v>
      </c>
      <c r="L267" t="s">
        <v>84</v>
      </c>
      <c r="M267" t="s">
        <v>85</v>
      </c>
      <c r="N267">
        <v>2</v>
      </c>
      <c r="O267" s="1">
        <v>44624.462430555555</v>
      </c>
      <c r="P267" s="1">
        <v>44627.264618055553</v>
      </c>
      <c r="Q267">
        <v>241357</v>
      </c>
      <c r="R267">
        <v>752</v>
      </c>
      <c r="S267" t="b">
        <v>0</v>
      </c>
      <c r="T267" t="s">
        <v>86</v>
      </c>
      <c r="U267" t="b">
        <v>0</v>
      </c>
      <c r="V267" t="s">
        <v>87</v>
      </c>
      <c r="W267" s="1">
        <v>44627.254444444443</v>
      </c>
      <c r="X267">
        <v>255</v>
      </c>
      <c r="Y267">
        <v>21</v>
      </c>
      <c r="Z267">
        <v>0</v>
      </c>
      <c r="AA267">
        <v>21</v>
      </c>
      <c r="AB267">
        <v>0</v>
      </c>
      <c r="AC267">
        <v>0</v>
      </c>
      <c r="AD267">
        <v>7</v>
      </c>
      <c r="AE267">
        <v>0</v>
      </c>
      <c r="AF267">
        <v>0</v>
      </c>
      <c r="AG267">
        <v>0</v>
      </c>
      <c r="AH267" t="s">
        <v>199</v>
      </c>
      <c r="AI267" s="1">
        <v>44627.264618055553</v>
      </c>
      <c r="AJ267">
        <v>202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7</v>
      </c>
      <c r="AQ267">
        <v>21</v>
      </c>
      <c r="AR267">
        <v>0</v>
      </c>
      <c r="AS267">
        <v>2</v>
      </c>
      <c r="AT267" t="s">
        <v>86</v>
      </c>
      <c r="AU267" t="s">
        <v>86</v>
      </c>
      <c r="AV267" t="s">
        <v>86</v>
      </c>
      <c r="AW267" t="s">
        <v>86</v>
      </c>
      <c r="AX267" t="s">
        <v>86</v>
      </c>
      <c r="AY267" t="s">
        <v>86</v>
      </c>
      <c r="AZ267" t="s">
        <v>86</v>
      </c>
      <c r="BA267" t="s">
        <v>86</v>
      </c>
      <c r="BB267" t="s">
        <v>86</v>
      </c>
      <c r="BC267" t="s">
        <v>86</v>
      </c>
      <c r="BD267" t="s">
        <v>86</v>
      </c>
      <c r="BE267" t="s">
        <v>86</v>
      </c>
    </row>
    <row r="268" spans="1:57" hidden="1" x14ac:dyDescent="0.45">
      <c r="A268" t="s">
        <v>706</v>
      </c>
      <c r="B268" t="s">
        <v>77</v>
      </c>
      <c r="C268" t="s">
        <v>139</v>
      </c>
      <c r="D268" t="s">
        <v>79</v>
      </c>
      <c r="E268" s="2" t="str">
        <f>HYPERLINK("capsilon://?command=openfolder&amp;siteaddress=envoy.emaiq-na2.net&amp;folderid=FXD718069D-B8F4-407D-61BE-FEFDB942E1D7","FX2202679")</f>
        <v>FX2202679</v>
      </c>
      <c r="F268" t="s">
        <v>80</v>
      </c>
      <c r="G268" t="s">
        <v>80</v>
      </c>
      <c r="H268" t="s">
        <v>81</v>
      </c>
      <c r="I268" t="s">
        <v>687</v>
      </c>
      <c r="J268">
        <v>190</v>
      </c>
      <c r="K268" t="s">
        <v>83</v>
      </c>
      <c r="L268" t="s">
        <v>84</v>
      </c>
      <c r="M268" t="s">
        <v>85</v>
      </c>
      <c r="N268">
        <v>2</v>
      </c>
      <c r="O268" s="1">
        <v>44624.464143518519</v>
      </c>
      <c r="P268" s="1">
        <v>44624.489756944444</v>
      </c>
      <c r="Q268">
        <v>1178</v>
      </c>
      <c r="R268">
        <v>1035</v>
      </c>
      <c r="S268" t="b">
        <v>0</v>
      </c>
      <c r="T268" t="s">
        <v>86</v>
      </c>
      <c r="U268" t="b">
        <v>1</v>
      </c>
      <c r="V268" t="s">
        <v>92</v>
      </c>
      <c r="W268" s="1">
        <v>44624.469143518516</v>
      </c>
      <c r="X268">
        <v>421</v>
      </c>
      <c r="Y268">
        <v>74</v>
      </c>
      <c r="Z268">
        <v>0</v>
      </c>
      <c r="AA268">
        <v>74</v>
      </c>
      <c r="AB268">
        <v>222</v>
      </c>
      <c r="AC268">
        <v>51</v>
      </c>
      <c r="AD268">
        <v>116</v>
      </c>
      <c r="AE268">
        <v>0</v>
      </c>
      <c r="AF268">
        <v>0</v>
      </c>
      <c r="AG268">
        <v>0</v>
      </c>
      <c r="AH268" t="s">
        <v>199</v>
      </c>
      <c r="AI268" s="1">
        <v>44624.489756944444</v>
      </c>
      <c r="AJ268">
        <v>580</v>
      </c>
      <c r="AK268">
        <v>0</v>
      </c>
      <c r="AL268">
        <v>0</v>
      </c>
      <c r="AM268">
        <v>0</v>
      </c>
      <c r="AN268">
        <v>111</v>
      </c>
      <c r="AO268">
        <v>0</v>
      </c>
      <c r="AP268">
        <v>116</v>
      </c>
      <c r="AQ268">
        <v>0</v>
      </c>
      <c r="AR268">
        <v>0</v>
      </c>
      <c r="AS268">
        <v>0</v>
      </c>
      <c r="AT268" t="s">
        <v>86</v>
      </c>
      <c r="AU268" t="s">
        <v>86</v>
      </c>
      <c r="AV268" t="s">
        <v>86</v>
      </c>
      <c r="AW268" t="s">
        <v>86</v>
      </c>
      <c r="AX268" t="s">
        <v>86</v>
      </c>
      <c r="AY268" t="s">
        <v>86</v>
      </c>
      <c r="AZ268" t="s">
        <v>86</v>
      </c>
      <c r="BA268" t="s">
        <v>86</v>
      </c>
      <c r="BB268" t="s">
        <v>86</v>
      </c>
      <c r="BC268" t="s">
        <v>86</v>
      </c>
      <c r="BD268" t="s">
        <v>86</v>
      </c>
      <c r="BE268" t="s">
        <v>86</v>
      </c>
    </row>
    <row r="269" spans="1:57" hidden="1" x14ac:dyDescent="0.45">
      <c r="A269" t="s">
        <v>707</v>
      </c>
      <c r="B269" t="s">
        <v>77</v>
      </c>
      <c r="C269" t="s">
        <v>704</v>
      </c>
      <c r="D269" t="s">
        <v>79</v>
      </c>
      <c r="E269" s="2" t="str">
        <f>HYPERLINK("capsilon://?command=openfolder&amp;siteaddress=envoy.emaiq-na2.net&amp;folderid=FX91E411C2-1B78-2659-0B1B-F2900EE1A3C3","FX220325")</f>
        <v>FX220325</v>
      </c>
      <c r="F269" t="s">
        <v>80</v>
      </c>
      <c r="G269" t="s">
        <v>80</v>
      </c>
      <c r="H269" t="s">
        <v>81</v>
      </c>
      <c r="I269" t="s">
        <v>708</v>
      </c>
      <c r="J269">
        <v>28</v>
      </c>
      <c r="K269" t="s">
        <v>83</v>
      </c>
      <c r="L269" t="s">
        <v>84</v>
      </c>
      <c r="M269" t="s">
        <v>85</v>
      </c>
      <c r="N269">
        <v>2</v>
      </c>
      <c r="O269" s="1">
        <v>44624.472916666666</v>
      </c>
      <c r="P269" s="1">
        <v>44624.766157407408</v>
      </c>
      <c r="Q269">
        <v>25030</v>
      </c>
      <c r="R269">
        <v>306</v>
      </c>
      <c r="S269" t="b">
        <v>0</v>
      </c>
      <c r="T269" t="s">
        <v>86</v>
      </c>
      <c r="U269" t="b">
        <v>0</v>
      </c>
      <c r="V269" t="s">
        <v>92</v>
      </c>
      <c r="W269" s="1">
        <v>44624.507916666669</v>
      </c>
      <c r="X269">
        <v>180</v>
      </c>
      <c r="Y269">
        <v>21</v>
      </c>
      <c r="Z269">
        <v>0</v>
      </c>
      <c r="AA269">
        <v>21</v>
      </c>
      <c r="AB269">
        <v>0</v>
      </c>
      <c r="AC269">
        <v>12</v>
      </c>
      <c r="AD269">
        <v>7</v>
      </c>
      <c r="AE269">
        <v>0</v>
      </c>
      <c r="AF269">
        <v>0</v>
      </c>
      <c r="AG269">
        <v>0</v>
      </c>
      <c r="AH269" t="s">
        <v>119</v>
      </c>
      <c r="AI269" s="1">
        <v>44624.766157407408</v>
      </c>
      <c r="AJ269">
        <v>109</v>
      </c>
      <c r="AK269">
        <v>2</v>
      </c>
      <c r="AL269">
        <v>0</v>
      </c>
      <c r="AM269">
        <v>2</v>
      </c>
      <c r="AN269">
        <v>0</v>
      </c>
      <c r="AO269">
        <v>2</v>
      </c>
      <c r="AP269">
        <v>5</v>
      </c>
      <c r="AQ269">
        <v>0</v>
      </c>
      <c r="AR269">
        <v>0</v>
      </c>
      <c r="AS269">
        <v>0</v>
      </c>
      <c r="AT269" t="s">
        <v>86</v>
      </c>
      <c r="AU269" t="s">
        <v>86</v>
      </c>
      <c r="AV269" t="s">
        <v>86</v>
      </c>
      <c r="AW269" t="s">
        <v>86</v>
      </c>
      <c r="AX269" t="s">
        <v>86</v>
      </c>
      <c r="AY269" t="s">
        <v>86</v>
      </c>
      <c r="AZ269" t="s">
        <v>86</v>
      </c>
      <c r="BA269" t="s">
        <v>86</v>
      </c>
      <c r="BB269" t="s">
        <v>86</v>
      </c>
      <c r="BC269" t="s">
        <v>86</v>
      </c>
      <c r="BD269" t="s">
        <v>86</v>
      </c>
      <c r="BE269" t="s">
        <v>86</v>
      </c>
    </row>
    <row r="270" spans="1:57" hidden="1" x14ac:dyDescent="0.45">
      <c r="A270" t="s">
        <v>709</v>
      </c>
      <c r="B270" t="s">
        <v>77</v>
      </c>
      <c r="C270" t="s">
        <v>710</v>
      </c>
      <c r="D270" t="s">
        <v>79</v>
      </c>
      <c r="E270" s="2" t="str">
        <f>HYPERLINK("capsilon://?command=openfolder&amp;siteaddress=envoy.emaiq-na2.net&amp;folderid=FX397C043A-72D4-603F-1AF5-55E10F5B45D1","FX2202387")</f>
        <v>FX2202387</v>
      </c>
      <c r="F270" t="s">
        <v>80</v>
      </c>
      <c r="G270" t="s">
        <v>80</v>
      </c>
      <c r="H270" t="s">
        <v>81</v>
      </c>
      <c r="I270" t="s">
        <v>711</v>
      </c>
      <c r="J270">
        <v>38</v>
      </c>
      <c r="K270" t="s">
        <v>83</v>
      </c>
      <c r="L270" t="s">
        <v>84</v>
      </c>
      <c r="M270" t="s">
        <v>85</v>
      </c>
      <c r="N270">
        <v>2</v>
      </c>
      <c r="O270" s="1">
        <v>44624.482511574075</v>
      </c>
      <c r="P270" s="1">
        <v>44624.767592592594</v>
      </c>
      <c r="Q270">
        <v>24366</v>
      </c>
      <c r="R270">
        <v>265</v>
      </c>
      <c r="S270" t="b">
        <v>0</v>
      </c>
      <c r="T270" t="s">
        <v>86</v>
      </c>
      <c r="U270" t="b">
        <v>0</v>
      </c>
      <c r="V270" t="s">
        <v>92</v>
      </c>
      <c r="W270" s="1">
        <v>44624.509560185186</v>
      </c>
      <c r="X270">
        <v>142</v>
      </c>
      <c r="Y270">
        <v>37</v>
      </c>
      <c r="Z270">
        <v>0</v>
      </c>
      <c r="AA270">
        <v>37</v>
      </c>
      <c r="AB270">
        <v>0</v>
      </c>
      <c r="AC270">
        <v>26</v>
      </c>
      <c r="AD270">
        <v>1</v>
      </c>
      <c r="AE270">
        <v>0</v>
      </c>
      <c r="AF270">
        <v>0</v>
      </c>
      <c r="AG270">
        <v>0</v>
      </c>
      <c r="AH270" t="s">
        <v>119</v>
      </c>
      <c r="AI270" s="1">
        <v>44624.767592592594</v>
      </c>
      <c r="AJ270">
        <v>123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1</v>
      </c>
      <c r="AQ270">
        <v>0</v>
      </c>
      <c r="AR270">
        <v>0</v>
      </c>
      <c r="AS270">
        <v>0</v>
      </c>
      <c r="AT270" t="s">
        <v>86</v>
      </c>
      <c r="AU270" t="s">
        <v>86</v>
      </c>
      <c r="AV270" t="s">
        <v>86</v>
      </c>
      <c r="AW270" t="s">
        <v>86</v>
      </c>
      <c r="AX270" t="s">
        <v>86</v>
      </c>
      <c r="AY270" t="s">
        <v>86</v>
      </c>
      <c r="AZ270" t="s">
        <v>86</v>
      </c>
      <c r="BA270" t="s">
        <v>86</v>
      </c>
      <c r="BB270" t="s">
        <v>86</v>
      </c>
      <c r="BC270" t="s">
        <v>86</v>
      </c>
      <c r="BD270" t="s">
        <v>86</v>
      </c>
      <c r="BE270" t="s">
        <v>86</v>
      </c>
    </row>
    <row r="271" spans="1:57" hidden="1" x14ac:dyDescent="0.45">
      <c r="A271" t="s">
        <v>712</v>
      </c>
      <c r="B271" t="s">
        <v>77</v>
      </c>
      <c r="C271" t="s">
        <v>644</v>
      </c>
      <c r="D271" t="s">
        <v>79</v>
      </c>
      <c r="E271" s="2" t="str">
        <f>HYPERLINK("capsilon://?command=openfolder&amp;siteaddress=envoy.emaiq-na2.net&amp;folderid=FX25ED3544-4928-BCB5-4BBA-A8052E0A5B8D","FX2201184")</f>
        <v>FX2201184</v>
      </c>
      <c r="F271" t="s">
        <v>80</v>
      </c>
      <c r="G271" t="s">
        <v>80</v>
      </c>
      <c r="H271" t="s">
        <v>81</v>
      </c>
      <c r="I271" t="s">
        <v>685</v>
      </c>
      <c r="J271">
        <v>160</v>
      </c>
      <c r="K271" t="s">
        <v>83</v>
      </c>
      <c r="L271" t="s">
        <v>84</v>
      </c>
      <c r="M271" t="s">
        <v>85</v>
      </c>
      <c r="N271">
        <v>2</v>
      </c>
      <c r="O271" s="1">
        <v>44624.485844907409</v>
      </c>
      <c r="P271" s="1">
        <v>44624.731238425928</v>
      </c>
      <c r="Q271">
        <v>17565</v>
      </c>
      <c r="R271">
        <v>3637</v>
      </c>
      <c r="S271" t="b">
        <v>0</v>
      </c>
      <c r="T271" t="s">
        <v>86</v>
      </c>
      <c r="U271" t="b">
        <v>1</v>
      </c>
      <c r="V271" t="s">
        <v>96</v>
      </c>
      <c r="W271" s="1">
        <v>44624.507164351853</v>
      </c>
      <c r="X271">
        <v>1798</v>
      </c>
      <c r="Y271">
        <v>280</v>
      </c>
      <c r="Z271">
        <v>0</v>
      </c>
      <c r="AA271">
        <v>280</v>
      </c>
      <c r="AB271">
        <v>0</v>
      </c>
      <c r="AC271">
        <v>158</v>
      </c>
      <c r="AD271">
        <v>-120</v>
      </c>
      <c r="AE271">
        <v>0</v>
      </c>
      <c r="AF271">
        <v>0</v>
      </c>
      <c r="AG271">
        <v>0</v>
      </c>
      <c r="AH271" t="s">
        <v>216</v>
      </c>
      <c r="AI271" s="1">
        <v>44624.731238425928</v>
      </c>
      <c r="AJ271">
        <v>1800</v>
      </c>
      <c r="AK271">
        <v>17</v>
      </c>
      <c r="AL271">
        <v>0</v>
      </c>
      <c r="AM271">
        <v>17</v>
      </c>
      <c r="AN271">
        <v>0</v>
      </c>
      <c r="AO271">
        <v>18</v>
      </c>
      <c r="AP271">
        <v>-137</v>
      </c>
      <c r="AQ271">
        <v>0</v>
      </c>
      <c r="AR271">
        <v>0</v>
      </c>
      <c r="AS271">
        <v>0</v>
      </c>
      <c r="AT271" t="s">
        <v>86</v>
      </c>
      <c r="AU271" t="s">
        <v>86</v>
      </c>
      <c r="AV271" t="s">
        <v>86</v>
      </c>
      <c r="AW271" t="s">
        <v>86</v>
      </c>
      <c r="AX271" t="s">
        <v>86</v>
      </c>
      <c r="AY271" t="s">
        <v>86</v>
      </c>
      <c r="AZ271" t="s">
        <v>86</v>
      </c>
      <c r="BA271" t="s">
        <v>86</v>
      </c>
      <c r="BB271" t="s">
        <v>86</v>
      </c>
      <c r="BC271" t="s">
        <v>86</v>
      </c>
      <c r="BD271" t="s">
        <v>86</v>
      </c>
      <c r="BE271" t="s">
        <v>86</v>
      </c>
    </row>
    <row r="272" spans="1:57" hidden="1" x14ac:dyDescent="0.45">
      <c r="A272" t="s">
        <v>713</v>
      </c>
      <c r="B272" t="s">
        <v>77</v>
      </c>
      <c r="C272" t="s">
        <v>689</v>
      </c>
      <c r="D272" t="s">
        <v>79</v>
      </c>
      <c r="E272" s="2" t="str">
        <f>HYPERLINK("capsilon://?command=openfolder&amp;siteaddress=envoy.emaiq-na2.net&amp;folderid=FX6490F2E8-F686-02AA-9F84-EDC1A0FBC86A","FX2202129")</f>
        <v>FX2202129</v>
      </c>
      <c r="F272" t="s">
        <v>80</v>
      </c>
      <c r="G272" t="s">
        <v>80</v>
      </c>
      <c r="H272" t="s">
        <v>81</v>
      </c>
      <c r="I272" t="s">
        <v>690</v>
      </c>
      <c r="J272">
        <v>324</v>
      </c>
      <c r="K272" t="s">
        <v>83</v>
      </c>
      <c r="L272" t="s">
        <v>84</v>
      </c>
      <c r="M272" t="s">
        <v>85</v>
      </c>
      <c r="N272">
        <v>2</v>
      </c>
      <c r="O272" s="1">
        <v>44624.487349537034</v>
      </c>
      <c r="P272" s="1">
        <v>44624.736226851855</v>
      </c>
      <c r="Q272">
        <v>19760</v>
      </c>
      <c r="R272">
        <v>1743</v>
      </c>
      <c r="S272" t="b">
        <v>0</v>
      </c>
      <c r="T272" t="s">
        <v>86</v>
      </c>
      <c r="U272" t="b">
        <v>1</v>
      </c>
      <c r="V272" t="s">
        <v>92</v>
      </c>
      <c r="W272" s="1">
        <v>44624.502349537041</v>
      </c>
      <c r="X272">
        <v>1290</v>
      </c>
      <c r="Y272">
        <v>202</v>
      </c>
      <c r="Z272">
        <v>0</v>
      </c>
      <c r="AA272">
        <v>202</v>
      </c>
      <c r="AB272">
        <v>148</v>
      </c>
      <c r="AC272">
        <v>111</v>
      </c>
      <c r="AD272">
        <v>122</v>
      </c>
      <c r="AE272">
        <v>0</v>
      </c>
      <c r="AF272">
        <v>0</v>
      </c>
      <c r="AG272">
        <v>0</v>
      </c>
      <c r="AH272" t="s">
        <v>216</v>
      </c>
      <c r="AI272" s="1">
        <v>44624.736226851855</v>
      </c>
      <c r="AJ272">
        <v>430</v>
      </c>
      <c r="AK272">
        <v>0</v>
      </c>
      <c r="AL272">
        <v>0</v>
      </c>
      <c r="AM272">
        <v>0</v>
      </c>
      <c r="AN272">
        <v>74</v>
      </c>
      <c r="AO272">
        <v>0</v>
      </c>
      <c r="AP272">
        <v>122</v>
      </c>
      <c r="AQ272">
        <v>0</v>
      </c>
      <c r="AR272">
        <v>0</v>
      </c>
      <c r="AS272">
        <v>0</v>
      </c>
      <c r="AT272" t="s">
        <v>86</v>
      </c>
      <c r="AU272" t="s">
        <v>86</v>
      </c>
      <c r="AV272" t="s">
        <v>86</v>
      </c>
      <c r="AW272" t="s">
        <v>86</v>
      </c>
      <c r="AX272" t="s">
        <v>86</v>
      </c>
      <c r="AY272" t="s">
        <v>86</v>
      </c>
      <c r="AZ272" t="s">
        <v>86</v>
      </c>
      <c r="BA272" t="s">
        <v>86</v>
      </c>
      <c r="BB272" t="s">
        <v>86</v>
      </c>
      <c r="BC272" t="s">
        <v>86</v>
      </c>
      <c r="BD272" t="s">
        <v>86</v>
      </c>
      <c r="BE272" t="s">
        <v>86</v>
      </c>
    </row>
    <row r="273" spans="1:57" hidden="1" x14ac:dyDescent="0.45">
      <c r="A273" t="s">
        <v>714</v>
      </c>
      <c r="B273" t="s">
        <v>77</v>
      </c>
      <c r="C273" t="s">
        <v>148</v>
      </c>
      <c r="D273" t="s">
        <v>79</v>
      </c>
      <c r="E273" s="2" t="str">
        <f>HYPERLINK("capsilon://?command=openfolder&amp;siteaddress=envoy.emaiq-na2.net&amp;folderid=FX0BC8E0F2-2BC0-EDA7-C0D5-A4E1F11E1E0D","FX2202572")</f>
        <v>FX2202572</v>
      </c>
      <c r="F273" t="s">
        <v>80</v>
      </c>
      <c r="G273" t="s">
        <v>80</v>
      </c>
      <c r="H273" t="s">
        <v>81</v>
      </c>
      <c r="I273" t="s">
        <v>715</v>
      </c>
      <c r="J273">
        <v>66</v>
      </c>
      <c r="K273" t="s">
        <v>83</v>
      </c>
      <c r="L273" t="s">
        <v>84</v>
      </c>
      <c r="M273" t="s">
        <v>85</v>
      </c>
      <c r="N273">
        <v>2</v>
      </c>
      <c r="O273" s="1">
        <v>44624.505856481483</v>
      </c>
      <c r="P273" s="1">
        <v>44624.769479166665</v>
      </c>
      <c r="Q273">
        <v>22257</v>
      </c>
      <c r="R273">
        <v>520</v>
      </c>
      <c r="S273" t="b">
        <v>0</v>
      </c>
      <c r="T273" t="s">
        <v>86</v>
      </c>
      <c r="U273" t="b">
        <v>0</v>
      </c>
      <c r="V273" t="s">
        <v>92</v>
      </c>
      <c r="W273" s="1">
        <v>44624.513703703706</v>
      </c>
      <c r="X273">
        <v>358</v>
      </c>
      <c r="Y273">
        <v>52</v>
      </c>
      <c r="Z273">
        <v>0</v>
      </c>
      <c r="AA273">
        <v>52</v>
      </c>
      <c r="AB273">
        <v>0</v>
      </c>
      <c r="AC273">
        <v>38</v>
      </c>
      <c r="AD273">
        <v>14</v>
      </c>
      <c r="AE273">
        <v>0</v>
      </c>
      <c r="AF273">
        <v>0</v>
      </c>
      <c r="AG273">
        <v>0</v>
      </c>
      <c r="AH273" t="s">
        <v>119</v>
      </c>
      <c r="AI273" s="1">
        <v>44624.769479166665</v>
      </c>
      <c r="AJ273">
        <v>162</v>
      </c>
      <c r="AK273">
        <v>1</v>
      </c>
      <c r="AL273">
        <v>0</v>
      </c>
      <c r="AM273">
        <v>1</v>
      </c>
      <c r="AN273">
        <v>0</v>
      </c>
      <c r="AO273">
        <v>1</v>
      </c>
      <c r="AP273">
        <v>13</v>
      </c>
      <c r="AQ273">
        <v>0</v>
      </c>
      <c r="AR273">
        <v>0</v>
      </c>
      <c r="AS273">
        <v>0</v>
      </c>
      <c r="AT273" t="s">
        <v>86</v>
      </c>
      <c r="AU273" t="s">
        <v>86</v>
      </c>
      <c r="AV273" t="s">
        <v>86</v>
      </c>
      <c r="AW273" t="s">
        <v>86</v>
      </c>
      <c r="AX273" t="s">
        <v>86</v>
      </c>
      <c r="AY273" t="s">
        <v>86</v>
      </c>
      <c r="AZ273" t="s">
        <v>86</v>
      </c>
      <c r="BA273" t="s">
        <v>86</v>
      </c>
      <c r="BB273" t="s">
        <v>86</v>
      </c>
      <c r="BC273" t="s">
        <v>86</v>
      </c>
      <c r="BD273" t="s">
        <v>86</v>
      </c>
      <c r="BE273" t="s">
        <v>86</v>
      </c>
    </row>
    <row r="274" spans="1:57" hidden="1" x14ac:dyDescent="0.45">
      <c r="A274" t="s">
        <v>716</v>
      </c>
      <c r="B274" t="s">
        <v>77</v>
      </c>
      <c r="C274" t="s">
        <v>717</v>
      </c>
      <c r="D274" t="s">
        <v>79</v>
      </c>
      <c r="E274" s="2" t="str">
        <f>HYPERLINK("capsilon://?command=openfolder&amp;siteaddress=envoy.emaiq-na2.net&amp;folderid=FXC4DE86A3-C019-B0E1-88AE-29E2DB471F80","FX220394")</f>
        <v>FX220394</v>
      </c>
      <c r="F274" t="s">
        <v>80</v>
      </c>
      <c r="G274" t="s">
        <v>80</v>
      </c>
      <c r="H274" t="s">
        <v>81</v>
      </c>
      <c r="I274" t="s">
        <v>718</v>
      </c>
      <c r="J274">
        <v>1465</v>
      </c>
      <c r="K274" t="s">
        <v>83</v>
      </c>
      <c r="L274" t="s">
        <v>84</v>
      </c>
      <c r="M274" t="s">
        <v>85</v>
      </c>
      <c r="N274">
        <v>1</v>
      </c>
      <c r="O274" s="1">
        <v>44624.506516203706</v>
      </c>
      <c r="P274" s="1">
        <v>44624.568969907406</v>
      </c>
      <c r="Q274">
        <v>3653</v>
      </c>
      <c r="R274">
        <v>1743</v>
      </c>
      <c r="S274" t="b">
        <v>0</v>
      </c>
      <c r="T274" t="s">
        <v>86</v>
      </c>
      <c r="U274" t="b">
        <v>0</v>
      </c>
      <c r="V274" t="s">
        <v>92</v>
      </c>
      <c r="W274" s="1">
        <v>44624.568969907406</v>
      </c>
      <c r="X274">
        <v>1482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1465</v>
      </c>
      <c r="AE274">
        <v>1246</v>
      </c>
      <c r="AF274">
        <v>0</v>
      </c>
      <c r="AG274">
        <v>40</v>
      </c>
      <c r="AH274" t="s">
        <v>86</v>
      </c>
      <c r="AI274" t="s">
        <v>86</v>
      </c>
      <c r="AJ274" t="s">
        <v>86</v>
      </c>
      <c r="AK274" t="s">
        <v>86</v>
      </c>
      <c r="AL274" t="s">
        <v>86</v>
      </c>
      <c r="AM274" t="s">
        <v>86</v>
      </c>
      <c r="AN274" t="s">
        <v>86</v>
      </c>
      <c r="AO274" t="s">
        <v>86</v>
      </c>
      <c r="AP274" t="s">
        <v>86</v>
      </c>
      <c r="AQ274" t="s">
        <v>86</v>
      </c>
      <c r="AR274" t="s">
        <v>86</v>
      </c>
      <c r="AS274" t="s">
        <v>86</v>
      </c>
      <c r="AT274" t="s">
        <v>86</v>
      </c>
      <c r="AU274" t="s">
        <v>86</v>
      </c>
      <c r="AV274" t="s">
        <v>86</v>
      </c>
      <c r="AW274" t="s">
        <v>86</v>
      </c>
      <c r="AX274" t="s">
        <v>86</v>
      </c>
      <c r="AY274" t="s">
        <v>86</v>
      </c>
      <c r="AZ274" t="s">
        <v>86</v>
      </c>
      <c r="BA274" t="s">
        <v>86</v>
      </c>
      <c r="BB274" t="s">
        <v>86</v>
      </c>
      <c r="BC274" t="s">
        <v>86</v>
      </c>
      <c r="BD274" t="s">
        <v>86</v>
      </c>
      <c r="BE274" t="s">
        <v>86</v>
      </c>
    </row>
    <row r="275" spans="1:57" hidden="1" x14ac:dyDescent="0.45">
      <c r="A275" t="s">
        <v>719</v>
      </c>
      <c r="B275" t="s">
        <v>77</v>
      </c>
      <c r="C275" t="s">
        <v>605</v>
      </c>
      <c r="D275" t="s">
        <v>79</v>
      </c>
      <c r="E275" s="2" t="str">
        <f>HYPERLINK("capsilon://?command=openfolder&amp;siteaddress=envoy.emaiq-na2.net&amp;folderid=FXF8F3C3B9-21A1-D91E-095F-474338888778","FX220343")</f>
        <v>FX220343</v>
      </c>
      <c r="F275" t="s">
        <v>80</v>
      </c>
      <c r="G275" t="s">
        <v>80</v>
      </c>
      <c r="H275" t="s">
        <v>81</v>
      </c>
      <c r="I275" t="s">
        <v>720</v>
      </c>
      <c r="J275">
        <v>66</v>
      </c>
      <c r="K275" t="s">
        <v>83</v>
      </c>
      <c r="L275" t="s">
        <v>84</v>
      </c>
      <c r="M275" t="s">
        <v>85</v>
      </c>
      <c r="N275">
        <v>2</v>
      </c>
      <c r="O275" s="1">
        <v>44624.522870370369</v>
      </c>
      <c r="P275" s="1">
        <v>44624.77207175926</v>
      </c>
      <c r="Q275">
        <v>21040</v>
      </c>
      <c r="R275">
        <v>491</v>
      </c>
      <c r="S275" t="b">
        <v>0</v>
      </c>
      <c r="T275" t="s">
        <v>86</v>
      </c>
      <c r="U275" t="b">
        <v>0</v>
      </c>
      <c r="V275" t="s">
        <v>347</v>
      </c>
      <c r="W275" s="1">
        <v>44624.531307870369</v>
      </c>
      <c r="X275">
        <v>268</v>
      </c>
      <c r="Y275">
        <v>52</v>
      </c>
      <c r="Z275">
        <v>0</v>
      </c>
      <c r="AA275">
        <v>52</v>
      </c>
      <c r="AB275">
        <v>0</v>
      </c>
      <c r="AC275">
        <v>28</v>
      </c>
      <c r="AD275">
        <v>14</v>
      </c>
      <c r="AE275">
        <v>0</v>
      </c>
      <c r="AF275">
        <v>0</v>
      </c>
      <c r="AG275">
        <v>0</v>
      </c>
      <c r="AH275" t="s">
        <v>119</v>
      </c>
      <c r="AI275" s="1">
        <v>44624.77207175926</v>
      </c>
      <c r="AJ275">
        <v>223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14</v>
      </c>
      <c r="AQ275">
        <v>0</v>
      </c>
      <c r="AR275">
        <v>0</v>
      </c>
      <c r="AS275">
        <v>0</v>
      </c>
      <c r="AT275" t="s">
        <v>86</v>
      </c>
      <c r="AU275" t="s">
        <v>86</v>
      </c>
      <c r="AV275" t="s">
        <v>86</v>
      </c>
      <c r="AW275" t="s">
        <v>86</v>
      </c>
      <c r="AX275" t="s">
        <v>86</v>
      </c>
      <c r="AY275" t="s">
        <v>86</v>
      </c>
      <c r="AZ275" t="s">
        <v>86</v>
      </c>
      <c r="BA275" t="s">
        <v>86</v>
      </c>
      <c r="BB275" t="s">
        <v>86</v>
      </c>
      <c r="BC275" t="s">
        <v>86</v>
      </c>
      <c r="BD275" t="s">
        <v>86</v>
      </c>
      <c r="BE275" t="s">
        <v>86</v>
      </c>
    </row>
    <row r="276" spans="1:57" hidden="1" x14ac:dyDescent="0.45">
      <c r="A276" t="s">
        <v>721</v>
      </c>
      <c r="B276" t="s">
        <v>77</v>
      </c>
      <c r="C276" t="s">
        <v>605</v>
      </c>
      <c r="D276" t="s">
        <v>79</v>
      </c>
      <c r="E276" s="2" t="str">
        <f>HYPERLINK("capsilon://?command=openfolder&amp;siteaddress=envoy.emaiq-na2.net&amp;folderid=FXF8F3C3B9-21A1-D91E-095F-474338888778","FX220343")</f>
        <v>FX220343</v>
      </c>
      <c r="F276" t="s">
        <v>80</v>
      </c>
      <c r="G276" t="s">
        <v>80</v>
      </c>
      <c r="H276" t="s">
        <v>81</v>
      </c>
      <c r="I276" t="s">
        <v>722</v>
      </c>
      <c r="J276">
        <v>66</v>
      </c>
      <c r="K276" t="s">
        <v>83</v>
      </c>
      <c r="L276" t="s">
        <v>84</v>
      </c>
      <c r="M276" t="s">
        <v>85</v>
      </c>
      <c r="N276">
        <v>2</v>
      </c>
      <c r="O276" s="1">
        <v>44624.523206018515</v>
      </c>
      <c r="P276" s="1">
        <v>44624.772314814814</v>
      </c>
      <c r="Q276">
        <v>21479</v>
      </c>
      <c r="R276">
        <v>44</v>
      </c>
      <c r="S276" t="b">
        <v>0</v>
      </c>
      <c r="T276" t="s">
        <v>86</v>
      </c>
      <c r="U276" t="b">
        <v>0</v>
      </c>
      <c r="V276" t="s">
        <v>347</v>
      </c>
      <c r="W276" s="1">
        <v>44624.531597222223</v>
      </c>
      <c r="X276">
        <v>24</v>
      </c>
      <c r="Y276">
        <v>0</v>
      </c>
      <c r="Z276">
        <v>0</v>
      </c>
      <c r="AA276">
        <v>0</v>
      </c>
      <c r="AB276">
        <v>52</v>
      </c>
      <c r="AC276">
        <v>0</v>
      </c>
      <c r="AD276">
        <v>66</v>
      </c>
      <c r="AE276">
        <v>0</v>
      </c>
      <c r="AF276">
        <v>0</v>
      </c>
      <c r="AG276">
        <v>0</v>
      </c>
      <c r="AH276" t="s">
        <v>119</v>
      </c>
      <c r="AI276" s="1">
        <v>44624.772314814814</v>
      </c>
      <c r="AJ276">
        <v>20</v>
      </c>
      <c r="AK276">
        <v>0</v>
      </c>
      <c r="AL276">
        <v>0</v>
      </c>
      <c r="AM276">
        <v>0</v>
      </c>
      <c r="AN276">
        <v>52</v>
      </c>
      <c r="AO276">
        <v>0</v>
      </c>
      <c r="AP276">
        <v>66</v>
      </c>
      <c r="AQ276">
        <v>0</v>
      </c>
      <c r="AR276">
        <v>0</v>
      </c>
      <c r="AS276">
        <v>0</v>
      </c>
      <c r="AT276" t="s">
        <v>86</v>
      </c>
      <c r="AU276" t="s">
        <v>86</v>
      </c>
      <c r="AV276" t="s">
        <v>86</v>
      </c>
      <c r="AW276" t="s">
        <v>86</v>
      </c>
      <c r="AX276" t="s">
        <v>86</v>
      </c>
      <c r="AY276" t="s">
        <v>86</v>
      </c>
      <c r="AZ276" t="s">
        <v>86</v>
      </c>
      <c r="BA276" t="s">
        <v>86</v>
      </c>
      <c r="BB276" t="s">
        <v>86</v>
      </c>
      <c r="BC276" t="s">
        <v>86</v>
      </c>
      <c r="BD276" t="s">
        <v>86</v>
      </c>
      <c r="BE276" t="s">
        <v>86</v>
      </c>
    </row>
    <row r="277" spans="1:57" hidden="1" x14ac:dyDescent="0.45">
      <c r="A277" t="s">
        <v>723</v>
      </c>
      <c r="B277" t="s">
        <v>77</v>
      </c>
      <c r="C277" t="s">
        <v>724</v>
      </c>
      <c r="D277" t="s">
        <v>79</v>
      </c>
      <c r="E277" s="2" t="str">
        <f>HYPERLINK("capsilon://?command=openfolder&amp;siteaddress=envoy.emaiq-na2.net&amp;folderid=FXF3CFF021-718C-391D-6B94-5E249430E2D1","FX2202726")</f>
        <v>FX2202726</v>
      </c>
      <c r="F277" t="s">
        <v>80</v>
      </c>
      <c r="G277" t="s">
        <v>80</v>
      </c>
      <c r="H277" t="s">
        <v>81</v>
      </c>
      <c r="I277" t="s">
        <v>725</v>
      </c>
      <c r="J277">
        <v>282</v>
      </c>
      <c r="K277" t="s">
        <v>83</v>
      </c>
      <c r="L277" t="s">
        <v>84</v>
      </c>
      <c r="M277" t="s">
        <v>85</v>
      </c>
      <c r="N277">
        <v>1</v>
      </c>
      <c r="O277" s="1">
        <v>44624.531064814815</v>
      </c>
      <c r="P277" s="1">
        <v>44624.572175925925</v>
      </c>
      <c r="Q277">
        <v>3222</v>
      </c>
      <c r="R277">
        <v>330</v>
      </c>
      <c r="S277" t="b">
        <v>0</v>
      </c>
      <c r="T277" t="s">
        <v>86</v>
      </c>
      <c r="U277" t="b">
        <v>0</v>
      </c>
      <c r="V277" t="s">
        <v>92</v>
      </c>
      <c r="W277" s="1">
        <v>44624.572175925925</v>
      </c>
      <c r="X277">
        <v>276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282</v>
      </c>
      <c r="AE277">
        <v>226</v>
      </c>
      <c r="AF277">
        <v>0</v>
      </c>
      <c r="AG277">
        <v>9</v>
      </c>
      <c r="AH277" t="s">
        <v>86</v>
      </c>
      <c r="AI277" t="s">
        <v>86</v>
      </c>
      <c r="AJ277" t="s">
        <v>86</v>
      </c>
      <c r="AK277" t="s">
        <v>86</v>
      </c>
      <c r="AL277" t="s">
        <v>86</v>
      </c>
      <c r="AM277" t="s">
        <v>86</v>
      </c>
      <c r="AN277" t="s">
        <v>86</v>
      </c>
      <c r="AO277" t="s">
        <v>86</v>
      </c>
      <c r="AP277" t="s">
        <v>86</v>
      </c>
      <c r="AQ277" t="s">
        <v>86</v>
      </c>
      <c r="AR277" t="s">
        <v>86</v>
      </c>
      <c r="AS277" t="s">
        <v>86</v>
      </c>
      <c r="AT277" t="s">
        <v>86</v>
      </c>
      <c r="AU277" t="s">
        <v>86</v>
      </c>
      <c r="AV277" t="s">
        <v>86</v>
      </c>
      <c r="AW277" t="s">
        <v>86</v>
      </c>
      <c r="AX277" t="s">
        <v>86</v>
      </c>
      <c r="AY277" t="s">
        <v>86</v>
      </c>
      <c r="AZ277" t="s">
        <v>86</v>
      </c>
      <c r="BA277" t="s">
        <v>86</v>
      </c>
      <c r="BB277" t="s">
        <v>86</v>
      </c>
      <c r="BC277" t="s">
        <v>86</v>
      </c>
      <c r="BD277" t="s">
        <v>86</v>
      </c>
      <c r="BE277" t="s">
        <v>86</v>
      </c>
    </row>
    <row r="278" spans="1:57" hidden="1" x14ac:dyDescent="0.45">
      <c r="A278" t="s">
        <v>726</v>
      </c>
      <c r="B278" t="s">
        <v>77</v>
      </c>
      <c r="C278" t="s">
        <v>727</v>
      </c>
      <c r="D278" t="s">
        <v>79</v>
      </c>
      <c r="E278" s="2" t="str">
        <f>HYPERLINK("capsilon://?command=openfolder&amp;siteaddress=envoy.emaiq-na2.net&amp;folderid=FX6119F9CE-BFBE-0DCB-4091-ACA8E54ACEEC","FX2202598")</f>
        <v>FX2202598</v>
      </c>
      <c r="F278" t="s">
        <v>80</v>
      </c>
      <c r="G278" t="s">
        <v>80</v>
      </c>
      <c r="H278" t="s">
        <v>81</v>
      </c>
      <c r="I278" t="s">
        <v>728</v>
      </c>
      <c r="J278">
        <v>28</v>
      </c>
      <c r="K278" t="s">
        <v>83</v>
      </c>
      <c r="L278" t="s">
        <v>84</v>
      </c>
      <c r="M278" t="s">
        <v>85</v>
      </c>
      <c r="N278">
        <v>2</v>
      </c>
      <c r="O278" s="1">
        <v>44624.538449074076</v>
      </c>
      <c r="P278" s="1">
        <v>44624.775729166664</v>
      </c>
      <c r="Q278">
        <v>19735</v>
      </c>
      <c r="R278">
        <v>766</v>
      </c>
      <c r="S278" t="b">
        <v>0</v>
      </c>
      <c r="T278" t="s">
        <v>86</v>
      </c>
      <c r="U278" t="b">
        <v>0</v>
      </c>
      <c r="V278" t="s">
        <v>347</v>
      </c>
      <c r="W278" s="1">
        <v>44624.557881944442</v>
      </c>
      <c r="X278">
        <v>472</v>
      </c>
      <c r="Y278">
        <v>21</v>
      </c>
      <c r="Z278">
        <v>0</v>
      </c>
      <c r="AA278">
        <v>21</v>
      </c>
      <c r="AB278">
        <v>0</v>
      </c>
      <c r="AC278">
        <v>17</v>
      </c>
      <c r="AD278">
        <v>7</v>
      </c>
      <c r="AE278">
        <v>0</v>
      </c>
      <c r="AF278">
        <v>0</v>
      </c>
      <c r="AG278">
        <v>0</v>
      </c>
      <c r="AH278" t="s">
        <v>119</v>
      </c>
      <c r="AI278" s="1">
        <v>44624.775729166664</v>
      </c>
      <c r="AJ278">
        <v>294</v>
      </c>
      <c r="AK278">
        <v>1</v>
      </c>
      <c r="AL278">
        <v>0</v>
      </c>
      <c r="AM278">
        <v>1</v>
      </c>
      <c r="AN278">
        <v>0</v>
      </c>
      <c r="AO278">
        <v>1</v>
      </c>
      <c r="AP278">
        <v>6</v>
      </c>
      <c r="AQ278">
        <v>0</v>
      </c>
      <c r="AR278">
        <v>0</v>
      </c>
      <c r="AS278">
        <v>0</v>
      </c>
      <c r="AT278" t="s">
        <v>86</v>
      </c>
      <c r="AU278" t="s">
        <v>86</v>
      </c>
      <c r="AV278" t="s">
        <v>86</v>
      </c>
      <c r="AW278" t="s">
        <v>86</v>
      </c>
      <c r="AX278" t="s">
        <v>86</v>
      </c>
      <c r="AY278" t="s">
        <v>86</v>
      </c>
      <c r="AZ278" t="s">
        <v>86</v>
      </c>
      <c r="BA278" t="s">
        <v>86</v>
      </c>
      <c r="BB278" t="s">
        <v>86</v>
      </c>
      <c r="BC278" t="s">
        <v>86</v>
      </c>
      <c r="BD278" t="s">
        <v>86</v>
      </c>
      <c r="BE278" t="s">
        <v>86</v>
      </c>
    </row>
    <row r="279" spans="1:57" hidden="1" x14ac:dyDescent="0.45">
      <c r="A279" t="s">
        <v>729</v>
      </c>
      <c r="B279" t="s">
        <v>77</v>
      </c>
      <c r="C279" t="s">
        <v>730</v>
      </c>
      <c r="D279" t="s">
        <v>79</v>
      </c>
      <c r="E279" s="2" t="str">
        <f>HYPERLINK("capsilon://?command=openfolder&amp;siteaddress=envoy.emaiq-na2.net&amp;folderid=FX4FCAA7E3-26E0-86A2-4FA1-6B2A779DF8E2","FX2112148")</f>
        <v>FX2112148</v>
      </c>
      <c r="F279" t="s">
        <v>80</v>
      </c>
      <c r="G279" t="s">
        <v>80</v>
      </c>
      <c r="H279" t="s">
        <v>81</v>
      </c>
      <c r="I279" t="s">
        <v>731</v>
      </c>
      <c r="J279">
        <v>30</v>
      </c>
      <c r="K279" t="s">
        <v>83</v>
      </c>
      <c r="L279" t="s">
        <v>84</v>
      </c>
      <c r="M279" t="s">
        <v>85</v>
      </c>
      <c r="N279">
        <v>2</v>
      </c>
      <c r="O279" s="1">
        <v>44621.501342592594</v>
      </c>
      <c r="P279" s="1">
        <v>44621.628206018519</v>
      </c>
      <c r="Q279">
        <v>10812</v>
      </c>
      <c r="R279">
        <v>149</v>
      </c>
      <c r="S279" t="b">
        <v>0</v>
      </c>
      <c r="T279" t="s">
        <v>86</v>
      </c>
      <c r="U279" t="b">
        <v>0</v>
      </c>
      <c r="V279" t="s">
        <v>347</v>
      </c>
      <c r="W279" s="1">
        <v>44621.560381944444</v>
      </c>
      <c r="X279">
        <v>84</v>
      </c>
      <c r="Y279">
        <v>9</v>
      </c>
      <c r="Z279">
        <v>0</v>
      </c>
      <c r="AA279">
        <v>9</v>
      </c>
      <c r="AB279">
        <v>0</v>
      </c>
      <c r="AC279">
        <v>4</v>
      </c>
      <c r="AD279">
        <v>21</v>
      </c>
      <c r="AE279">
        <v>0</v>
      </c>
      <c r="AF279">
        <v>0</v>
      </c>
      <c r="AG279">
        <v>0</v>
      </c>
      <c r="AH279" t="s">
        <v>119</v>
      </c>
      <c r="AI279" s="1">
        <v>44621.628206018519</v>
      </c>
      <c r="AJ279">
        <v>65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21</v>
      </c>
      <c r="AQ279">
        <v>0</v>
      </c>
      <c r="AR279">
        <v>0</v>
      </c>
      <c r="AS279">
        <v>0</v>
      </c>
      <c r="AT279" t="s">
        <v>86</v>
      </c>
      <c r="AU279" t="s">
        <v>86</v>
      </c>
      <c r="AV279" t="s">
        <v>86</v>
      </c>
      <c r="AW279" t="s">
        <v>86</v>
      </c>
      <c r="AX279" t="s">
        <v>86</v>
      </c>
      <c r="AY279" t="s">
        <v>86</v>
      </c>
      <c r="AZ279" t="s">
        <v>86</v>
      </c>
      <c r="BA279" t="s">
        <v>86</v>
      </c>
      <c r="BB279" t="s">
        <v>86</v>
      </c>
      <c r="BC279" t="s">
        <v>86</v>
      </c>
      <c r="BD279" t="s">
        <v>86</v>
      </c>
      <c r="BE279" t="s">
        <v>86</v>
      </c>
    </row>
    <row r="280" spans="1:57" hidden="1" x14ac:dyDescent="0.45">
      <c r="A280" t="s">
        <v>732</v>
      </c>
      <c r="B280" t="s">
        <v>77</v>
      </c>
      <c r="C280" t="s">
        <v>340</v>
      </c>
      <c r="D280" t="s">
        <v>79</v>
      </c>
      <c r="E280" s="2" t="str">
        <f>HYPERLINK("capsilon://?command=openfolder&amp;siteaddress=envoy.emaiq-na2.net&amp;folderid=FXBEA6FFB6-0935-AB5D-7A17-2765E4599688","FX2202666")</f>
        <v>FX2202666</v>
      </c>
      <c r="F280" t="s">
        <v>80</v>
      </c>
      <c r="G280" t="s">
        <v>80</v>
      </c>
      <c r="H280" t="s">
        <v>81</v>
      </c>
      <c r="I280" t="s">
        <v>733</v>
      </c>
      <c r="J280">
        <v>38</v>
      </c>
      <c r="K280" t="s">
        <v>83</v>
      </c>
      <c r="L280" t="s">
        <v>84</v>
      </c>
      <c r="M280" t="s">
        <v>85</v>
      </c>
      <c r="N280">
        <v>2</v>
      </c>
      <c r="O280" s="1">
        <v>44624.547800925924</v>
      </c>
      <c r="P280" s="1">
        <v>44624.777187500003</v>
      </c>
      <c r="Q280">
        <v>19528</v>
      </c>
      <c r="R280">
        <v>291</v>
      </c>
      <c r="S280" t="b">
        <v>0</v>
      </c>
      <c r="T280" t="s">
        <v>86</v>
      </c>
      <c r="U280" t="b">
        <v>0</v>
      </c>
      <c r="V280" t="s">
        <v>347</v>
      </c>
      <c r="W280" s="1">
        <v>44624.559814814813</v>
      </c>
      <c r="X280">
        <v>166</v>
      </c>
      <c r="Y280">
        <v>37</v>
      </c>
      <c r="Z280">
        <v>0</v>
      </c>
      <c r="AA280">
        <v>37</v>
      </c>
      <c r="AB280">
        <v>0</v>
      </c>
      <c r="AC280">
        <v>22</v>
      </c>
      <c r="AD280">
        <v>1</v>
      </c>
      <c r="AE280">
        <v>0</v>
      </c>
      <c r="AF280">
        <v>0</v>
      </c>
      <c r="AG280">
        <v>0</v>
      </c>
      <c r="AH280" t="s">
        <v>119</v>
      </c>
      <c r="AI280" s="1">
        <v>44624.777187500003</v>
      </c>
      <c r="AJ280">
        <v>125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0</v>
      </c>
      <c r="AT280" t="s">
        <v>86</v>
      </c>
      <c r="AU280" t="s">
        <v>86</v>
      </c>
      <c r="AV280" t="s">
        <v>86</v>
      </c>
      <c r="AW280" t="s">
        <v>86</v>
      </c>
      <c r="AX280" t="s">
        <v>86</v>
      </c>
      <c r="AY280" t="s">
        <v>86</v>
      </c>
      <c r="AZ280" t="s">
        <v>86</v>
      </c>
      <c r="BA280" t="s">
        <v>86</v>
      </c>
      <c r="BB280" t="s">
        <v>86</v>
      </c>
      <c r="BC280" t="s">
        <v>86</v>
      </c>
      <c r="BD280" t="s">
        <v>86</v>
      </c>
      <c r="BE280" t="s">
        <v>86</v>
      </c>
    </row>
    <row r="281" spans="1:57" hidden="1" x14ac:dyDescent="0.45">
      <c r="A281" t="s">
        <v>734</v>
      </c>
      <c r="B281" t="s">
        <v>77</v>
      </c>
      <c r="C281" t="s">
        <v>735</v>
      </c>
      <c r="D281" t="s">
        <v>79</v>
      </c>
      <c r="E281" s="2" t="str">
        <f>HYPERLINK("capsilon://?command=openfolder&amp;siteaddress=envoy.emaiq-na2.net&amp;folderid=FX37E209F3-6192-CD57-9948-35C82881C2BA","FX2203126")</f>
        <v>FX2203126</v>
      </c>
      <c r="F281" t="s">
        <v>80</v>
      </c>
      <c r="G281" t="s">
        <v>80</v>
      </c>
      <c r="H281" t="s">
        <v>81</v>
      </c>
      <c r="I281" t="s">
        <v>736</v>
      </c>
      <c r="J281">
        <v>377</v>
      </c>
      <c r="K281" t="s">
        <v>83</v>
      </c>
      <c r="L281" t="s">
        <v>84</v>
      </c>
      <c r="M281" t="s">
        <v>85</v>
      </c>
      <c r="N281">
        <v>2</v>
      </c>
      <c r="O281" s="1">
        <v>44624.549907407411</v>
      </c>
      <c r="P281" s="1">
        <v>44624.781111111108</v>
      </c>
      <c r="Q281">
        <v>19125</v>
      </c>
      <c r="R281">
        <v>851</v>
      </c>
      <c r="S281" t="b">
        <v>0</v>
      </c>
      <c r="T281" t="s">
        <v>86</v>
      </c>
      <c r="U281" t="b">
        <v>0</v>
      </c>
      <c r="V281" t="s">
        <v>347</v>
      </c>
      <c r="W281" s="1">
        <v>44624.565763888888</v>
      </c>
      <c r="X281">
        <v>513</v>
      </c>
      <c r="Y281">
        <v>108</v>
      </c>
      <c r="Z281">
        <v>0</v>
      </c>
      <c r="AA281">
        <v>108</v>
      </c>
      <c r="AB281">
        <v>156</v>
      </c>
      <c r="AC281">
        <v>10</v>
      </c>
      <c r="AD281">
        <v>269</v>
      </c>
      <c r="AE281">
        <v>0</v>
      </c>
      <c r="AF281">
        <v>0</v>
      </c>
      <c r="AG281">
        <v>0</v>
      </c>
      <c r="AH281" t="s">
        <v>119</v>
      </c>
      <c r="AI281" s="1">
        <v>44624.781111111108</v>
      </c>
      <c r="AJ281">
        <v>338</v>
      </c>
      <c r="AK281">
        <v>0</v>
      </c>
      <c r="AL281">
        <v>0</v>
      </c>
      <c r="AM281">
        <v>0</v>
      </c>
      <c r="AN281">
        <v>156</v>
      </c>
      <c r="AO281">
        <v>0</v>
      </c>
      <c r="AP281">
        <v>269</v>
      </c>
      <c r="AQ281">
        <v>0</v>
      </c>
      <c r="AR281">
        <v>0</v>
      </c>
      <c r="AS281">
        <v>0</v>
      </c>
      <c r="AT281" t="s">
        <v>86</v>
      </c>
      <c r="AU281" t="s">
        <v>86</v>
      </c>
      <c r="AV281" t="s">
        <v>86</v>
      </c>
      <c r="AW281" t="s">
        <v>86</v>
      </c>
      <c r="AX281" t="s">
        <v>86</v>
      </c>
      <c r="AY281" t="s">
        <v>86</v>
      </c>
      <c r="AZ281" t="s">
        <v>86</v>
      </c>
      <c r="BA281" t="s">
        <v>86</v>
      </c>
      <c r="BB281" t="s">
        <v>86</v>
      </c>
      <c r="BC281" t="s">
        <v>86</v>
      </c>
      <c r="BD281" t="s">
        <v>86</v>
      </c>
      <c r="BE281" t="s">
        <v>86</v>
      </c>
    </row>
    <row r="282" spans="1:57" x14ac:dyDescent="0.45">
      <c r="A282" t="s">
        <v>737</v>
      </c>
      <c r="B282" t="s">
        <v>77</v>
      </c>
      <c r="C282" t="s">
        <v>340</v>
      </c>
      <c r="D282" t="s">
        <v>79</v>
      </c>
      <c r="E282" s="2" t="str">
        <f>HYPERLINK("capsilon://?command=openfolder&amp;siteaddress=envoy.emaiq-na2.net&amp;folderid=FXBEA6FFB6-0935-AB5D-7A17-2765E4599688","FX2202666")</f>
        <v>FX2202666</v>
      </c>
      <c r="F282" t="s">
        <v>80</v>
      </c>
      <c r="G282" t="s">
        <v>80</v>
      </c>
      <c r="H282" t="s">
        <v>81</v>
      </c>
      <c r="I282" t="s">
        <v>738</v>
      </c>
      <c r="J282">
        <v>66</v>
      </c>
      <c r="K282" t="s">
        <v>83</v>
      </c>
      <c r="L282" t="s">
        <v>84</v>
      </c>
      <c r="M282" t="s">
        <v>85</v>
      </c>
      <c r="N282">
        <v>2</v>
      </c>
      <c r="O282" s="1">
        <v>44624.558761574073</v>
      </c>
      <c r="P282" s="1">
        <v>44627.264872685184</v>
      </c>
      <c r="Q282">
        <v>233649</v>
      </c>
      <c r="R282">
        <v>159</v>
      </c>
      <c r="S282" t="b">
        <v>0</v>
      </c>
      <c r="T282" t="s">
        <v>86</v>
      </c>
      <c r="U282" t="b">
        <v>0</v>
      </c>
      <c r="V282" t="s">
        <v>96</v>
      </c>
      <c r="W282" s="1">
        <v>44627.259074074071</v>
      </c>
      <c r="X282">
        <v>30</v>
      </c>
      <c r="Y282">
        <v>0</v>
      </c>
      <c r="Z282">
        <v>0</v>
      </c>
      <c r="AA282">
        <v>0</v>
      </c>
      <c r="AB282">
        <v>52</v>
      </c>
      <c r="AC282">
        <v>0</v>
      </c>
      <c r="AD282">
        <v>66</v>
      </c>
      <c r="AE282">
        <v>0</v>
      </c>
      <c r="AF282">
        <v>0</v>
      </c>
      <c r="AG282">
        <v>0</v>
      </c>
      <c r="AH282" t="s">
        <v>199</v>
      </c>
      <c r="AI282" s="1">
        <v>44627.264872685184</v>
      </c>
      <c r="AJ282">
        <v>21</v>
      </c>
      <c r="AK282">
        <v>0</v>
      </c>
      <c r="AL282">
        <v>0</v>
      </c>
      <c r="AM282">
        <v>0</v>
      </c>
      <c r="AN282">
        <v>52</v>
      </c>
      <c r="AO282">
        <v>0</v>
      </c>
      <c r="AP282">
        <v>66</v>
      </c>
      <c r="AQ282">
        <v>0</v>
      </c>
      <c r="AR282">
        <v>0</v>
      </c>
      <c r="AS282">
        <v>0</v>
      </c>
      <c r="AT282" t="s">
        <v>86</v>
      </c>
      <c r="AU282" t="s">
        <v>86</v>
      </c>
      <c r="AV282" t="s">
        <v>86</v>
      </c>
      <c r="AW282" t="s">
        <v>86</v>
      </c>
      <c r="AX282" t="s">
        <v>86</v>
      </c>
      <c r="AY282" t="s">
        <v>86</v>
      </c>
      <c r="AZ282" t="s">
        <v>86</v>
      </c>
      <c r="BA282" t="s">
        <v>86</v>
      </c>
      <c r="BB282" t="s">
        <v>86</v>
      </c>
      <c r="BC282" t="s">
        <v>86</v>
      </c>
      <c r="BD282" t="s">
        <v>86</v>
      </c>
      <c r="BE282" t="s">
        <v>86</v>
      </c>
    </row>
    <row r="283" spans="1:57" hidden="1" x14ac:dyDescent="0.45">
      <c r="A283" t="s">
        <v>739</v>
      </c>
      <c r="B283" t="s">
        <v>77</v>
      </c>
      <c r="C283" t="s">
        <v>340</v>
      </c>
      <c r="D283" t="s">
        <v>79</v>
      </c>
      <c r="E283" s="2" t="str">
        <f>HYPERLINK("capsilon://?command=openfolder&amp;siteaddress=envoy.emaiq-na2.net&amp;folderid=FXBEA6FFB6-0935-AB5D-7A17-2765E4599688","FX2202666")</f>
        <v>FX2202666</v>
      </c>
      <c r="F283" t="s">
        <v>80</v>
      </c>
      <c r="G283" t="s">
        <v>80</v>
      </c>
      <c r="H283" t="s">
        <v>81</v>
      </c>
      <c r="I283" t="s">
        <v>740</v>
      </c>
      <c r="J283">
        <v>38</v>
      </c>
      <c r="K283" t="s">
        <v>83</v>
      </c>
      <c r="L283" t="s">
        <v>84</v>
      </c>
      <c r="M283" t="s">
        <v>85</v>
      </c>
      <c r="N283">
        <v>2</v>
      </c>
      <c r="O283" s="1">
        <v>44624.561469907407</v>
      </c>
      <c r="P283" s="1">
        <v>44624.779872685183</v>
      </c>
      <c r="Q283">
        <v>18822</v>
      </c>
      <c r="R283">
        <v>48</v>
      </c>
      <c r="S283" t="b">
        <v>0</v>
      </c>
      <c r="T283" t="s">
        <v>86</v>
      </c>
      <c r="U283" t="b">
        <v>0</v>
      </c>
      <c r="V283" t="s">
        <v>347</v>
      </c>
      <c r="W283" s="1">
        <v>44624.566481481481</v>
      </c>
      <c r="X283">
        <v>23</v>
      </c>
      <c r="Y283">
        <v>0</v>
      </c>
      <c r="Z283">
        <v>0</v>
      </c>
      <c r="AA283">
        <v>0</v>
      </c>
      <c r="AB283">
        <v>37</v>
      </c>
      <c r="AC283">
        <v>0</v>
      </c>
      <c r="AD283">
        <v>38</v>
      </c>
      <c r="AE283">
        <v>0</v>
      </c>
      <c r="AF283">
        <v>0</v>
      </c>
      <c r="AG283">
        <v>0</v>
      </c>
      <c r="AH283" t="s">
        <v>216</v>
      </c>
      <c r="AI283" s="1">
        <v>44624.779872685183</v>
      </c>
      <c r="AJ283">
        <v>25</v>
      </c>
      <c r="AK283">
        <v>0</v>
      </c>
      <c r="AL283">
        <v>0</v>
      </c>
      <c r="AM283">
        <v>0</v>
      </c>
      <c r="AN283">
        <v>37</v>
      </c>
      <c r="AO283">
        <v>0</v>
      </c>
      <c r="AP283">
        <v>38</v>
      </c>
      <c r="AQ283">
        <v>0</v>
      </c>
      <c r="AR283">
        <v>0</v>
      </c>
      <c r="AS283">
        <v>0</v>
      </c>
      <c r="AT283" t="s">
        <v>86</v>
      </c>
      <c r="AU283" t="s">
        <v>86</v>
      </c>
      <c r="AV283" t="s">
        <v>86</v>
      </c>
      <c r="AW283" t="s">
        <v>86</v>
      </c>
      <c r="AX283" t="s">
        <v>86</v>
      </c>
      <c r="AY283" t="s">
        <v>86</v>
      </c>
      <c r="AZ283" t="s">
        <v>86</v>
      </c>
      <c r="BA283" t="s">
        <v>86</v>
      </c>
      <c r="BB283" t="s">
        <v>86</v>
      </c>
      <c r="BC283" t="s">
        <v>86</v>
      </c>
      <c r="BD283" t="s">
        <v>86</v>
      </c>
      <c r="BE283" t="s">
        <v>86</v>
      </c>
    </row>
    <row r="284" spans="1:57" x14ac:dyDescent="0.45">
      <c r="A284" t="s">
        <v>741</v>
      </c>
      <c r="B284" t="s">
        <v>77</v>
      </c>
      <c r="C284" t="s">
        <v>742</v>
      </c>
      <c r="D284" t="s">
        <v>79</v>
      </c>
      <c r="E284" s="2" t="str">
        <f>HYPERLINK("capsilon://?command=openfolder&amp;siteaddress=envoy.emaiq-na2.net&amp;folderid=FX17F7758B-D081-31A7-5575-8CBAE335BD1B","FX2202660")</f>
        <v>FX2202660</v>
      </c>
      <c r="F284" t="s">
        <v>80</v>
      </c>
      <c r="G284" t="s">
        <v>80</v>
      </c>
      <c r="H284" t="s">
        <v>81</v>
      </c>
      <c r="I284" t="s">
        <v>743</v>
      </c>
      <c r="J284">
        <v>222</v>
      </c>
      <c r="K284" t="s">
        <v>83</v>
      </c>
      <c r="L284" t="s">
        <v>84</v>
      </c>
      <c r="M284" t="s">
        <v>85</v>
      </c>
      <c r="N284">
        <v>1</v>
      </c>
      <c r="O284" s="1">
        <v>44624.565370370372</v>
      </c>
      <c r="P284" s="1">
        <v>44627.417187500003</v>
      </c>
      <c r="Q284">
        <v>245315</v>
      </c>
      <c r="R284">
        <v>1082</v>
      </c>
      <c r="S284" t="b">
        <v>0</v>
      </c>
      <c r="T284" t="s">
        <v>86</v>
      </c>
      <c r="U284" t="b">
        <v>0</v>
      </c>
      <c r="V284" t="s">
        <v>191</v>
      </c>
      <c r="W284" s="1">
        <v>44627.417187500003</v>
      </c>
      <c r="X284">
        <v>788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222</v>
      </c>
      <c r="AE284">
        <v>175</v>
      </c>
      <c r="AF284">
        <v>0</v>
      </c>
      <c r="AG284">
        <v>13</v>
      </c>
      <c r="AH284" t="s">
        <v>86</v>
      </c>
      <c r="AI284" t="s">
        <v>86</v>
      </c>
      <c r="AJ284" t="s">
        <v>86</v>
      </c>
      <c r="AK284" t="s">
        <v>86</v>
      </c>
      <c r="AL284" t="s">
        <v>86</v>
      </c>
      <c r="AM284" t="s">
        <v>86</v>
      </c>
      <c r="AN284" t="s">
        <v>86</v>
      </c>
      <c r="AO284" t="s">
        <v>86</v>
      </c>
      <c r="AP284" t="s">
        <v>86</v>
      </c>
      <c r="AQ284" t="s">
        <v>86</v>
      </c>
      <c r="AR284" t="s">
        <v>86</v>
      </c>
      <c r="AS284" t="s">
        <v>86</v>
      </c>
      <c r="AT284" t="s">
        <v>86</v>
      </c>
      <c r="AU284" t="s">
        <v>86</v>
      </c>
      <c r="AV284" t="s">
        <v>86</v>
      </c>
      <c r="AW284" t="s">
        <v>86</v>
      </c>
      <c r="AX284" t="s">
        <v>86</v>
      </c>
      <c r="AY284" t="s">
        <v>86</v>
      </c>
      <c r="AZ284" t="s">
        <v>86</v>
      </c>
      <c r="BA284" t="s">
        <v>86</v>
      </c>
      <c r="BB284" t="s">
        <v>86</v>
      </c>
      <c r="BC284" t="s">
        <v>86</v>
      </c>
      <c r="BD284" t="s">
        <v>86</v>
      </c>
      <c r="BE284" t="s">
        <v>86</v>
      </c>
    </row>
    <row r="285" spans="1:57" hidden="1" x14ac:dyDescent="0.45">
      <c r="A285" t="s">
        <v>744</v>
      </c>
      <c r="B285" t="s">
        <v>77</v>
      </c>
      <c r="C285" t="s">
        <v>745</v>
      </c>
      <c r="D285" t="s">
        <v>79</v>
      </c>
      <c r="E285" s="2" t="str">
        <f>HYPERLINK("capsilon://?command=openfolder&amp;siteaddress=envoy.emaiq-na2.net&amp;folderid=FX1702B481-971B-F937-899F-E7BA6D4DCC6A","FX2203154")</f>
        <v>FX2203154</v>
      </c>
      <c r="F285" t="s">
        <v>80</v>
      </c>
      <c r="G285" t="s">
        <v>80</v>
      </c>
      <c r="H285" t="s">
        <v>81</v>
      </c>
      <c r="I285" t="s">
        <v>746</v>
      </c>
      <c r="J285">
        <v>38</v>
      </c>
      <c r="K285" t="s">
        <v>83</v>
      </c>
      <c r="L285" t="s">
        <v>84</v>
      </c>
      <c r="M285" t="s">
        <v>85</v>
      </c>
      <c r="N285">
        <v>2</v>
      </c>
      <c r="O285" s="1">
        <v>44624.566238425927</v>
      </c>
      <c r="P285" s="1">
        <v>44624.781863425924</v>
      </c>
      <c r="Q285">
        <v>18310</v>
      </c>
      <c r="R285">
        <v>320</v>
      </c>
      <c r="S285" t="b">
        <v>0</v>
      </c>
      <c r="T285" t="s">
        <v>86</v>
      </c>
      <c r="U285" t="b">
        <v>0</v>
      </c>
      <c r="V285" t="s">
        <v>347</v>
      </c>
      <c r="W285" s="1">
        <v>44624.568749999999</v>
      </c>
      <c r="X285">
        <v>149</v>
      </c>
      <c r="Y285">
        <v>37</v>
      </c>
      <c r="Z285">
        <v>0</v>
      </c>
      <c r="AA285">
        <v>37</v>
      </c>
      <c r="AB285">
        <v>0</v>
      </c>
      <c r="AC285">
        <v>8</v>
      </c>
      <c r="AD285">
        <v>1</v>
      </c>
      <c r="AE285">
        <v>0</v>
      </c>
      <c r="AF285">
        <v>0</v>
      </c>
      <c r="AG285">
        <v>0</v>
      </c>
      <c r="AH285" t="s">
        <v>216</v>
      </c>
      <c r="AI285" s="1">
        <v>44624.781863425924</v>
      </c>
      <c r="AJ285">
        <v>171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</v>
      </c>
      <c r="AQ285">
        <v>0</v>
      </c>
      <c r="AR285">
        <v>0</v>
      </c>
      <c r="AS285">
        <v>0</v>
      </c>
      <c r="AT285" t="s">
        <v>86</v>
      </c>
      <c r="AU285" t="s">
        <v>86</v>
      </c>
      <c r="AV285" t="s">
        <v>86</v>
      </c>
      <c r="AW285" t="s">
        <v>86</v>
      </c>
      <c r="AX285" t="s">
        <v>86</v>
      </c>
      <c r="AY285" t="s">
        <v>86</v>
      </c>
      <c r="AZ285" t="s">
        <v>86</v>
      </c>
      <c r="BA285" t="s">
        <v>86</v>
      </c>
      <c r="BB285" t="s">
        <v>86</v>
      </c>
      <c r="BC285" t="s">
        <v>86</v>
      </c>
      <c r="BD285" t="s">
        <v>86</v>
      </c>
      <c r="BE285" t="s">
        <v>86</v>
      </c>
    </row>
    <row r="286" spans="1:57" hidden="1" x14ac:dyDescent="0.45">
      <c r="A286" t="s">
        <v>747</v>
      </c>
      <c r="B286" t="s">
        <v>77</v>
      </c>
      <c r="C286" t="s">
        <v>748</v>
      </c>
      <c r="D286" t="s">
        <v>79</v>
      </c>
      <c r="E286" s="2" t="str">
        <f>HYPERLINK("capsilon://?command=openfolder&amp;siteaddress=envoy.emaiq-na2.net&amp;folderid=FX046292D1-93B2-3AB0-C222-05795375EFE3","FX2202623")</f>
        <v>FX2202623</v>
      </c>
      <c r="F286" t="s">
        <v>80</v>
      </c>
      <c r="G286" t="s">
        <v>80</v>
      </c>
      <c r="H286" t="s">
        <v>81</v>
      </c>
      <c r="I286" t="s">
        <v>749</v>
      </c>
      <c r="J286">
        <v>136</v>
      </c>
      <c r="K286" t="s">
        <v>83</v>
      </c>
      <c r="L286" t="s">
        <v>84</v>
      </c>
      <c r="M286" t="s">
        <v>85</v>
      </c>
      <c r="N286">
        <v>2</v>
      </c>
      <c r="O286" s="1">
        <v>44621.503877314812</v>
      </c>
      <c r="P286" s="1">
        <v>44621.640138888892</v>
      </c>
      <c r="Q286">
        <v>10530</v>
      </c>
      <c r="R286">
        <v>1243</v>
      </c>
      <c r="S286" t="b">
        <v>0</v>
      </c>
      <c r="T286" t="s">
        <v>86</v>
      </c>
      <c r="U286" t="b">
        <v>0</v>
      </c>
      <c r="V286" t="s">
        <v>347</v>
      </c>
      <c r="W286" s="1">
        <v>44621.567766203705</v>
      </c>
      <c r="X286">
        <v>637</v>
      </c>
      <c r="Y286">
        <v>122</v>
      </c>
      <c r="Z286">
        <v>0</v>
      </c>
      <c r="AA286">
        <v>122</v>
      </c>
      <c r="AB286">
        <v>0</v>
      </c>
      <c r="AC286">
        <v>46</v>
      </c>
      <c r="AD286">
        <v>14</v>
      </c>
      <c r="AE286">
        <v>0</v>
      </c>
      <c r="AF286">
        <v>0</v>
      </c>
      <c r="AG286">
        <v>0</v>
      </c>
      <c r="AH286" t="s">
        <v>119</v>
      </c>
      <c r="AI286" s="1">
        <v>44621.640138888892</v>
      </c>
      <c r="AJ286">
        <v>592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14</v>
      </c>
      <c r="AQ286">
        <v>0</v>
      </c>
      <c r="AR286">
        <v>0</v>
      </c>
      <c r="AS286">
        <v>0</v>
      </c>
      <c r="AT286" t="s">
        <v>86</v>
      </c>
      <c r="AU286" t="s">
        <v>86</v>
      </c>
      <c r="AV286" t="s">
        <v>86</v>
      </c>
      <c r="AW286" t="s">
        <v>86</v>
      </c>
      <c r="AX286" t="s">
        <v>86</v>
      </c>
      <c r="AY286" t="s">
        <v>86</v>
      </c>
      <c r="AZ286" t="s">
        <v>86</v>
      </c>
      <c r="BA286" t="s">
        <v>86</v>
      </c>
      <c r="BB286" t="s">
        <v>86</v>
      </c>
      <c r="BC286" t="s">
        <v>86</v>
      </c>
      <c r="BD286" t="s">
        <v>86</v>
      </c>
      <c r="BE286" t="s">
        <v>86</v>
      </c>
    </row>
    <row r="287" spans="1:57" hidden="1" x14ac:dyDescent="0.45">
      <c r="A287" t="s">
        <v>750</v>
      </c>
      <c r="B287" t="s">
        <v>77</v>
      </c>
      <c r="C287" t="s">
        <v>751</v>
      </c>
      <c r="D287" t="s">
        <v>79</v>
      </c>
      <c r="E287" s="2" t="str">
        <f>HYPERLINK("capsilon://?command=openfolder&amp;siteaddress=envoy.emaiq-na2.net&amp;folderid=FX9F2790F8-9A46-A91E-5573-900CC67A6248","FX2202731")</f>
        <v>FX2202731</v>
      </c>
      <c r="F287" t="s">
        <v>80</v>
      </c>
      <c r="G287" t="s">
        <v>80</v>
      </c>
      <c r="H287" t="s">
        <v>81</v>
      </c>
      <c r="I287" t="s">
        <v>752</v>
      </c>
      <c r="J287">
        <v>332</v>
      </c>
      <c r="K287" t="s">
        <v>83</v>
      </c>
      <c r="L287" t="s">
        <v>84</v>
      </c>
      <c r="M287" t="s">
        <v>85</v>
      </c>
      <c r="N287">
        <v>1</v>
      </c>
      <c r="O287" s="1">
        <v>44624.568726851852</v>
      </c>
      <c r="P287" s="1">
        <v>44624.684317129628</v>
      </c>
      <c r="Q287">
        <v>9549</v>
      </c>
      <c r="R287">
        <v>438</v>
      </c>
      <c r="S287" t="b">
        <v>0</v>
      </c>
      <c r="T287" t="s">
        <v>86</v>
      </c>
      <c r="U287" t="b">
        <v>0</v>
      </c>
      <c r="V287" t="s">
        <v>92</v>
      </c>
      <c r="W287" s="1">
        <v>44624.684317129628</v>
      </c>
      <c r="X287">
        <v>386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332</v>
      </c>
      <c r="AE287">
        <v>276</v>
      </c>
      <c r="AF287">
        <v>0</v>
      </c>
      <c r="AG287">
        <v>6</v>
      </c>
      <c r="AH287" t="s">
        <v>86</v>
      </c>
      <c r="AI287" t="s">
        <v>86</v>
      </c>
      <c r="AJ287" t="s">
        <v>86</v>
      </c>
      <c r="AK287" t="s">
        <v>86</v>
      </c>
      <c r="AL287" t="s">
        <v>86</v>
      </c>
      <c r="AM287" t="s">
        <v>86</v>
      </c>
      <c r="AN287" t="s">
        <v>86</v>
      </c>
      <c r="AO287" t="s">
        <v>86</v>
      </c>
      <c r="AP287" t="s">
        <v>86</v>
      </c>
      <c r="AQ287" t="s">
        <v>86</v>
      </c>
      <c r="AR287" t="s">
        <v>86</v>
      </c>
      <c r="AS287" t="s">
        <v>86</v>
      </c>
      <c r="AT287" t="s">
        <v>86</v>
      </c>
      <c r="AU287" t="s">
        <v>86</v>
      </c>
      <c r="AV287" t="s">
        <v>86</v>
      </c>
      <c r="AW287" t="s">
        <v>86</v>
      </c>
      <c r="AX287" t="s">
        <v>86</v>
      </c>
      <c r="AY287" t="s">
        <v>86</v>
      </c>
      <c r="AZ287" t="s">
        <v>86</v>
      </c>
      <c r="BA287" t="s">
        <v>86</v>
      </c>
      <c r="BB287" t="s">
        <v>86</v>
      </c>
      <c r="BC287" t="s">
        <v>86</v>
      </c>
      <c r="BD287" t="s">
        <v>86</v>
      </c>
      <c r="BE287" t="s">
        <v>86</v>
      </c>
    </row>
    <row r="288" spans="1:57" hidden="1" x14ac:dyDescent="0.45">
      <c r="A288" t="s">
        <v>753</v>
      </c>
      <c r="B288" t="s">
        <v>77</v>
      </c>
      <c r="C288" t="s">
        <v>151</v>
      </c>
      <c r="D288" t="s">
        <v>79</v>
      </c>
      <c r="E288" s="2" t="str">
        <f>HYPERLINK("capsilon://?command=openfolder&amp;siteaddress=envoy.emaiq-na2.net&amp;folderid=FX406D0F1B-A15E-D772-94A4-280246427A1B","FX2201354")</f>
        <v>FX2201354</v>
      </c>
      <c r="F288" t="s">
        <v>80</v>
      </c>
      <c r="G288" t="s">
        <v>80</v>
      </c>
      <c r="H288" t="s">
        <v>81</v>
      </c>
      <c r="I288" t="s">
        <v>754</v>
      </c>
      <c r="J288">
        <v>90</v>
      </c>
      <c r="K288" t="s">
        <v>83</v>
      </c>
      <c r="L288" t="s">
        <v>84</v>
      </c>
      <c r="M288" t="s">
        <v>85</v>
      </c>
      <c r="N288">
        <v>2</v>
      </c>
      <c r="O288" s="1">
        <v>44624.569189814814</v>
      </c>
      <c r="P288" s="1">
        <v>44624.784189814818</v>
      </c>
      <c r="Q288">
        <v>17638</v>
      </c>
      <c r="R288">
        <v>938</v>
      </c>
      <c r="S288" t="b">
        <v>0</v>
      </c>
      <c r="T288" t="s">
        <v>86</v>
      </c>
      <c r="U288" t="b">
        <v>0</v>
      </c>
      <c r="V288" t="s">
        <v>347</v>
      </c>
      <c r="W288" s="1">
        <v>44624.617743055554</v>
      </c>
      <c r="X288">
        <v>616</v>
      </c>
      <c r="Y288">
        <v>63</v>
      </c>
      <c r="Z288">
        <v>0</v>
      </c>
      <c r="AA288">
        <v>63</v>
      </c>
      <c r="AB288">
        <v>0</v>
      </c>
      <c r="AC288">
        <v>29</v>
      </c>
      <c r="AD288">
        <v>27</v>
      </c>
      <c r="AE288">
        <v>0</v>
      </c>
      <c r="AF288">
        <v>0</v>
      </c>
      <c r="AG288">
        <v>0</v>
      </c>
      <c r="AH288" t="s">
        <v>119</v>
      </c>
      <c r="AI288" s="1">
        <v>44624.784189814818</v>
      </c>
      <c r="AJ288">
        <v>265</v>
      </c>
      <c r="AK288">
        <v>3</v>
      </c>
      <c r="AL288">
        <v>0</v>
      </c>
      <c r="AM288">
        <v>3</v>
      </c>
      <c r="AN288">
        <v>0</v>
      </c>
      <c r="AO288">
        <v>3</v>
      </c>
      <c r="AP288">
        <v>24</v>
      </c>
      <c r="AQ288">
        <v>0</v>
      </c>
      <c r="AR288">
        <v>0</v>
      </c>
      <c r="AS288">
        <v>0</v>
      </c>
      <c r="AT288" t="s">
        <v>86</v>
      </c>
      <c r="AU288" t="s">
        <v>86</v>
      </c>
      <c r="AV288" t="s">
        <v>86</v>
      </c>
      <c r="AW288" t="s">
        <v>86</v>
      </c>
      <c r="AX288" t="s">
        <v>86</v>
      </c>
      <c r="AY288" t="s">
        <v>86</v>
      </c>
      <c r="AZ288" t="s">
        <v>86</v>
      </c>
      <c r="BA288" t="s">
        <v>86</v>
      </c>
      <c r="BB288" t="s">
        <v>86</v>
      </c>
      <c r="BC288" t="s">
        <v>86</v>
      </c>
      <c r="BD288" t="s">
        <v>86</v>
      </c>
      <c r="BE288" t="s">
        <v>86</v>
      </c>
    </row>
    <row r="289" spans="1:57" hidden="1" x14ac:dyDescent="0.45">
      <c r="A289" t="s">
        <v>755</v>
      </c>
      <c r="B289" t="s">
        <v>77</v>
      </c>
      <c r="C289" t="s">
        <v>340</v>
      </c>
      <c r="D289" t="s">
        <v>79</v>
      </c>
      <c r="E289" s="2" t="str">
        <f>HYPERLINK("capsilon://?command=openfolder&amp;siteaddress=envoy.emaiq-na2.net&amp;folderid=FXBEA6FFB6-0935-AB5D-7A17-2765E4599688","FX2202666")</f>
        <v>FX2202666</v>
      </c>
      <c r="F289" t="s">
        <v>80</v>
      </c>
      <c r="G289" t="s">
        <v>80</v>
      </c>
      <c r="H289" t="s">
        <v>81</v>
      </c>
      <c r="I289" t="s">
        <v>756</v>
      </c>
      <c r="J289">
        <v>66</v>
      </c>
      <c r="K289" t="s">
        <v>83</v>
      </c>
      <c r="L289" t="s">
        <v>84</v>
      </c>
      <c r="M289" t="s">
        <v>85</v>
      </c>
      <c r="N289">
        <v>1</v>
      </c>
      <c r="O289" s="1">
        <v>44624.570081018515</v>
      </c>
      <c r="P289" s="1">
        <v>44624.684803240743</v>
      </c>
      <c r="Q289">
        <v>9860</v>
      </c>
      <c r="R289">
        <v>52</v>
      </c>
      <c r="S289" t="b">
        <v>0</v>
      </c>
      <c r="T289" t="s">
        <v>86</v>
      </c>
      <c r="U289" t="b">
        <v>0</v>
      </c>
      <c r="V289" t="s">
        <v>92</v>
      </c>
      <c r="W289" s="1">
        <v>44624.684803240743</v>
      </c>
      <c r="X289">
        <v>41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66</v>
      </c>
      <c r="AE289">
        <v>52</v>
      </c>
      <c r="AF289">
        <v>0</v>
      </c>
      <c r="AG289">
        <v>1</v>
      </c>
      <c r="AH289" t="s">
        <v>86</v>
      </c>
      <c r="AI289" t="s">
        <v>86</v>
      </c>
      <c r="AJ289" t="s">
        <v>86</v>
      </c>
      <c r="AK289" t="s">
        <v>86</v>
      </c>
      <c r="AL289" t="s">
        <v>86</v>
      </c>
      <c r="AM289" t="s">
        <v>86</v>
      </c>
      <c r="AN289" t="s">
        <v>86</v>
      </c>
      <c r="AO289" t="s">
        <v>86</v>
      </c>
      <c r="AP289" t="s">
        <v>86</v>
      </c>
      <c r="AQ289" t="s">
        <v>86</v>
      </c>
      <c r="AR289" t="s">
        <v>86</v>
      </c>
      <c r="AS289" t="s">
        <v>86</v>
      </c>
      <c r="AT289" t="s">
        <v>86</v>
      </c>
      <c r="AU289" t="s">
        <v>86</v>
      </c>
      <c r="AV289" t="s">
        <v>86</v>
      </c>
      <c r="AW289" t="s">
        <v>86</v>
      </c>
      <c r="AX289" t="s">
        <v>86</v>
      </c>
      <c r="AY289" t="s">
        <v>86</v>
      </c>
      <c r="AZ289" t="s">
        <v>86</v>
      </c>
      <c r="BA289" t="s">
        <v>86</v>
      </c>
      <c r="BB289" t="s">
        <v>86</v>
      </c>
      <c r="BC289" t="s">
        <v>86</v>
      </c>
      <c r="BD289" t="s">
        <v>86</v>
      </c>
      <c r="BE289" t="s">
        <v>86</v>
      </c>
    </row>
    <row r="290" spans="1:57" hidden="1" x14ac:dyDescent="0.45">
      <c r="A290" t="s">
        <v>757</v>
      </c>
      <c r="B290" t="s">
        <v>77</v>
      </c>
      <c r="C290" t="s">
        <v>577</v>
      </c>
      <c r="D290" t="s">
        <v>79</v>
      </c>
      <c r="E290" s="2" t="str">
        <f>HYPERLINK("capsilon://?command=openfolder&amp;siteaddress=envoy.emaiq-na2.net&amp;folderid=FX7F3BF700-3563-B6BC-F732-5388F1C1863F","FX2202178")</f>
        <v>FX2202178</v>
      </c>
      <c r="F290" t="s">
        <v>80</v>
      </c>
      <c r="G290" t="s">
        <v>80</v>
      </c>
      <c r="H290" t="s">
        <v>81</v>
      </c>
      <c r="I290" t="s">
        <v>758</v>
      </c>
      <c r="J290">
        <v>40</v>
      </c>
      <c r="K290" t="s">
        <v>83</v>
      </c>
      <c r="L290" t="s">
        <v>84</v>
      </c>
      <c r="M290" t="s">
        <v>85</v>
      </c>
      <c r="N290">
        <v>2</v>
      </c>
      <c r="O290" s="1">
        <v>44624.572002314817</v>
      </c>
      <c r="P290" s="1">
        <v>44624.782129629632</v>
      </c>
      <c r="Q290">
        <v>17414</v>
      </c>
      <c r="R290">
        <v>741</v>
      </c>
      <c r="S290" t="b">
        <v>0</v>
      </c>
      <c r="T290" t="s">
        <v>86</v>
      </c>
      <c r="U290" t="b">
        <v>0</v>
      </c>
      <c r="V290" t="s">
        <v>92</v>
      </c>
      <c r="W290" s="1">
        <v>44624.73978009259</v>
      </c>
      <c r="X290">
        <v>187</v>
      </c>
      <c r="Y290">
        <v>0</v>
      </c>
      <c r="Z290">
        <v>0</v>
      </c>
      <c r="AA290">
        <v>0</v>
      </c>
      <c r="AB290">
        <v>35</v>
      </c>
      <c r="AC290">
        <v>0</v>
      </c>
      <c r="AD290">
        <v>40</v>
      </c>
      <c r="AE290">
        <v>0</v>
      </c>
      <c r="AF290">
        <v>0</v>
      </c>
      <c r="AG290">
        <v>0</v>
      </c>
      <c r="AH290" t="s">
        <v>216</v>
      </c>
      <c r="AI290" s="1">
        <v>44624.782129629632</v>
      </c>
      <c r="AJ290">
        <v>23</v>
      </c>
      <c r="AK290">
        <v>0</v>
      </c>
      <c r="AL290">
        <v>0</v>
      </c>
      <c r="AM290">
        <v>0</v>
      </c>
      <c r="AN290">
        <v>35</v>
      </c>
      <c r="AO290">
        <v>0</v>
      </c>
      <c r="AP290">
        <v>40</v>
      </c>
      <c r="AQ290">
        <v>0</v>
      </c>
      <c r="AR290">
        <v>0</v>
      </c>
      <c r="AS290">
        <v>0</v>
      </c>
      <c r="AT290" t="s">
        <v>86</v>
      </c>
      <c r="AU290" t="s">
        <v>86</v>
      </c>
      <c r="AV290" t="s">
        <v>86</v>
      </c>
      <c r="AW290" t="s">
        <v>86</v>
      </c>
      <c r="AX290" t="s">
        <v>86</v>
      </c>
      <c r="AY290" t="s">
        <v>86</v>
      </c>
      <c r="AZ290" t="s">
        <v>86</v>
      </c>
      <c r="BA290" t="s">
        <v>86</v>
      </c>
      <c r="BB290" t="s">
        <v>86</v>
      </c>
      <c r="BC290" t="s">
        <v>86</v>
      </c>
      <c r="BD290" t="s">
        <v>86</v>
      </c>
      <c r="BE290" t="s">
        <v>86</v>
      </c>
    </row>
    <row r="291" spans="1:57" hidden="1" x14ac:dyDescent="0.45">
      <c r="A291" t="s">
        <v>759</v>
      </c>
      <c r="B291" t="s">
        <v>77</v>
      </c>
      <c r="C291" t="s">
        <v>717</v>
      </c>
      <c r="D291" t="s">
        <v>79</v>
      </c>
      <c r="E291" s="2" t="str">
        <f>HYPERLINK("capsilon://?command=openfolder&amp;siteaddress=envoy.emaiq-na2.net&amp;folderid=FXC4DE86A3-C019-B0E1-88AE-29E2DB471F80","FX220394")</f>
        <v>FX220394</v>
      </c>
      <c r="F291" t="s">
        <v>80</v>
      </c>
      <c r="G291" t="s">
        <v>80</v>
      </c>
      <c r="H291" t="s">
        <v>81</v>
      </c>
      <c r="I291" t="s">
        <v>718</v>
      </c>
      <c r="J291">
        <v>1513</v>
      </c>
      <c r="K291" t="s">
        <v>83</v>
      </c>
      <c r="L291" t="s">
        <v>84</v>
      </c>
      <c r="M291" t="s">
        <v>85</v>
      </c>
      <c r="N291">
        <v>2</v>
      </c>
      <c r="O291" s="1">
        <v>44624.572164351855</v>
      </c>
      <c r="P291" s="1">
        <v>44624.733472222222</v>
      </c>
      <c r="Q291">
        <v>5353</v>
      </c>
      <c r="R291">
        <v>8584</v>
      </c>
      <c r="S291" t="b">
        <v>0</v>
      </c>
      <c r="T291" t="s">
        <v>86</v>
      </c>
      <c r="U291" t="b">
        <v>1</v>
      </c>
      <c r="V291" t="s">
        <v>92</v>
      </c>
      <c r="W291" s="1">
        <v>44624.66978009259</v>
      </c>
      <c r="X291">
        <v>8432</v>
      </c>
      <c r="Y291">
        <v>944</v>
      </c>
      <c r="Z291">
        <v>0</v>
      </c>
      <c r="AA291">
        <v>944</v>
      </c>
      <c r="AB291">
        <v>572</v>
      </c>
      <c r="AC291">
        <v>493</v>
      </c>
      <c r="AD291">
        <v>569</v>
      </c>
      <c r="AE291">
        <v>0</v>
      </c>
      <c r="AF291">
        <v>0</v>
      </c>
      <c r="AG291">
        <v>0</v>
      </c>
      <c r="AH291" t="s">
        <v>119</v>
      </c>
      <c r="AI291" s="1">
        <v>44624.733472222222</v>
      </c>
      <c r="AJ291">
        <v>152</v>
      </c>
      <c r="AK291">
        <v>0</v>
      </c>
      <c r="AL291">
        <v>0</v>
      </c>
      <c r="AM291">
        <v>0</v>
      </c>
      <c r="AN291">
        <v>572</v>
      </c>
      <c r="AO291">
        <v>0</v>
      </c>
      <c r="AP291">
        <v>569</v>
      </c>
      <c r="AQ291">
        <v>0</v>
      </c>
      <c r="AR291">
        <v>0</v>
      </c>
      <c r="AS291">
        <v>0</v>
      </c>
      <c r="AT291" t="s">
        <v>86</v>
      </c>
      <c r="AU291" t="s">
        <v>86</v>
      </c>
      <c r="AV291" t="s">
        <v>86</v>
      </c>
      <c r="AW291" t="s">
        <v>86</v>
      </c>
      <c r="AX291" t="s">
        <v>86</v>
      </c>
      <c r="AY291" t="s">
        <v>86</v>
      </c>
      <c r="AZ291" t="s">
        <v>86</v>
      </c>
      <c r="BA291" t="s">
        <v>86</v>
      </c>
      <c r="BB291" t="s">
        <v>86</v>
      </c>
      <c r="BC291" t="s">
        <v>86</v>
      </c>
      <c r="BD291" t="s">
        <v>86</v>
      </c>
      <c r="BE291" t="s">
        <v>86</v>
      </c>
    </row>
    <row r="292" spans="1:57" hidden="1" x14ac:dyDescent="0.45">
      <c r="A292" t="s">
        <v>760</v>
      </c>
      <c r="B292" t="s">
        <v>77</v>
      </c>
      <c r="C292" t="s">
        <v>724</v>
      </c>
      <c r="D292" t="s">
        <v>79</v>
      </c>
      <c r="E292" s="2" t="str">
        <f>HYPERLINK("capsilon://?command=openfolder&amp;siteaddress=envoy.emaiq-na2.net&amp;folderid=FXF3CFF021-718C-391D-6B94-5E249430E2D1","FX2202726")</f>
        <v>FX2202726</v>
      </c>
      <c r="F292" t="s">
        <v>80</v>
      </c>
      <c r="G292" t="s">
        <v>80</v>
      </c>
      <c r="H292" t="s">
        <v>81</v>
      </c>
      <c r="I292" t="s">
        <v>725</v>
      </c>
      <c r="J292">
        <v>338</v>
      </c>
      <c r="K292" t="s">
        <v>83</v>
      </c>
      <c r="L292" t="s">
        <v>84</v>
      </c>
      <c r="M292" t="s">
        <v>85</v>
      </c>
      <c r="N292">
        <v>2</v>
      </c>
      <c r="O292" s="1">
        <v>44624.573113425926</v>
      </c>
      <c r="P292" s="1">
        <v>44624.748657407406</v>
      </c>
      <c r="Q292">
        <v>11472</v>
      </c>
      <c r="R292">
        <v>3695</v>
      </c>
      <c r="S292" t="b">
        <v>0</v>
      </c>
      <c r="T292" t="s">
        <v>86</v>
      </c>
      <c r="U292" t="b">
        <v>1</v>
      </c>
      <c r="V292" t="s">
        <v>347</v>
      </c>
      <c r="W292" s="1">
        <v>44624.610601851855</v>
      </c>
      <c r="X292">
        <v>2373</v>
      </c>
      <c r="Y292">
        <v>267</v>
      </c>
      <c r="Z292">
        <v>0</v>
      </c>
      <c r="AA292">
        <v>267</v>
      </c>
      <c r="AB292">
        <v>0</v>
      </c>
      <c r="AC292">
        <v>138</v>
      </c>
      <c r="AD292">
        <v>71</v>
      </c>
      <c r="AE292">
        <v>0</v>
      </c>
      <c r="AF292">
        <v>0</v>
      </c>
      <c r="AG292">
        <v>0</v>
      </c>
      <c r="AH292" t="s">
        <v>119</v>
      </c>
      <c r="AI292" s="1">
        <v>44624.748657407406</v>
      </c>
      <c r="AJ292">
        <v>1311</v>
      </c>
      <c r="AK292">
        <v>10</v>
      </c>
      <c r="AL292">
        <v>0</v>
      </c>
      <c r="AM292">
        <v>10</v>
      </c>
      <c r="AN292">
        <v>0</v>
      </c>
      <c r="AO292">
        <v>10</v>
      </c>
      <c r="AP292">
        <v>61</v>
      </c>
      <c r="AQ292">
        <v>0</v>
      </c>
      <c r="AR292">
        <v>0</v>
      </c>
      <c r="AS292">
        <v>0</v>
      </c>
      <c r="AT292" t="s">
        <v>86</v>
      </c>
      <c r="AU292" t="s">
        <v>86</v>
      </c>
      <c r="AV292" t="s">
        <v>86</v>
      </c>
      <c r="AW292" t="s">
        <v>86</v>
      </c>
      <c r="AX292" t="s">
        <v>86</v>
      </c>
      <c r="AY292" t="s">
        <v>86</v>
      </c>
      <c r="AZ292" t="s">
        <v>86</v>
      </c>
      <c r="BA292" t="s">
        <v>86</v>
      </c>
      <c r="BB292" t="s">
        <v>86</v>
      </c>
      <c r="BC292" t="s">
        <v>86</v>
      </c>
      <c r="BD292" t="s">
        <v>86</v>
      </c>
      <c r="BE292" t="s">
        <v>86</v>
      </c>
    </row>
    <row r="293" spans="1:57" hidden="1" x14ac:dyDescent="0.45">
      <c r="A293" t="s">
        <v>761</v>
      </c>
      <c r="B293" t="s">
        <v>77</v>
      </c>
      <c r="C293" t="s">
        <v>610</v>
      </c>
      <c r="D293" t="s">
        <v>79</v>
      </c>
      <c r="E293" s="2" t="str">
        <f>HYPERLINK("capsilon://?command=openfolder&amp;siteaddress=envoy.emaiq-na2.net&amp;folderid=FX743B5B5F-7EDA-AFF8-F7D7-3E98384308D0","FX2202221")</f>
        <v>FX2202221</v>
      </c>
      <c r="F293" t="s">
        <v>80</v>
      </c>
      <c r="G293" t="s">
        <v>80</v>
      </c>
      <c r="H293" t="s">
        <v>81</v>
      </c>
      <c r="I293" t="s">
        <v>762</v>
      </c>
      <c r="J293">
        <v>32</v>
      </c>
      <c r="K293" t="s">
        <v>83</v>
      </c>
      <c r="L293" t="s">
        <v>84</v>
      </c>
      <c r="M293" t="s">
        <v>85</v>
      </c>
      <c r="N293">
        <v>2</v>
      </c>
      <c r="O293" s="1">
        <v>44624.575173611112</v>
      </c>
      <c r="P293" s="1">
        <v>44624.787581018521</v>
      </c>
      <c r="Q293">
        <v>17590</v>
      </c>
      <c r="R293">
        <v>762</v>
      </c>
      <c r="S293" t="b">
        <v>0</v>
      </c>
      <c r="T293" t="s">
        <v>86</v>
      </c>
      <c r="U293" t="b">
        <v>0</v>
      </c>
      <c r="V293" t="s">
        <v>347</v>
      </c>
      <c r="W293" s="1">
        <v>44624.621782407405</v>
      </c>
      <c r="X293">
        <v>292</v>
      </c>
      <c r="Y293">
        <v>58</v>
      </c>
      <c r="Z293">
        <v>0</v>
      </c>
      <c r="AA293">
        <v>58</v>
      </c>
      <c r="AB293">
        <v>0</v>
      </c>
      <c r="AC293">
        <v>40</v>
      </c>
      <c r="AD293">
        <v>-26</v>
      </c>
      <c r="AE293">
        <v>0</v>
      </c>
      <c r="AF293">
        <v>0</v>
      </c>
      <c r="AG293">
        <v>0</v>
      </c>
      <c r="AH293" t="s">
        <v>216</v>
      </c>
      <c r="AI293" s="1">
        <v>44624.787581018521</v>
      </c>
      <c r="AJ293">
        <v>470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-26</v>
      </c>
      <c r="AQ293">
        <v>0</v>
      </c>
      <c r="AR293">
        <v>0</v>
      </c>
      <c r="AS293">
        <v>0</v>
      </c>
      <c r="AT293" t="s">
        <v>86</v>
      </c>
      <c r="AU293" t="s">
        <v>86</v>
      </c>
      <c r="AV293" t="s">
        <v>86</v>
      </c>
      <c r="AW293" t="s">
        <v>86</v>
      </c>
      <c r="AX293" t="s">
        <v>86</v>
      </c>
      <c r="AY293" t="s">
        <v>86</v>
      </c>
      <c r="AZ293" t="s">
        <v>86</v>
      </c>
      <c r="BA293" t="s">
        <v>86</v>
      </c>
      <c r="BB293" t="s">
        <v>86</v>
      </c>
      <c r="BC293" t="s">
        <v>86</v>
      </c>
      <c r="BD293" t="s">
        <v>86</v>
      </c>
      <c r="BE293" t="s">
        <v>86</v>
      </c>
    </row>
    <row r="294" spans="1:57" hidden="1" x14ac:dyDescent="0.45">
      <c r="A294" t="s">
        <v>763</v>
      </c>
      <c r="B294" t="s">
        <v>77</v>
      </c>
      <c r="C294" t="s">
        <v>166</v>
      </c>
      <c r="D294" t="s">
        <v>79</v>
      </c>
      <c r="E294" s="2" t="str">
        <f>HYPERLINK("capsilon://?command=openfolder&amp;siteaddress=envoy.emaiq-na2.net&amp;folderid=FXE3703F4B-A947-F233-EF49-F01E421F690F","FX220313")</f>
        <v>FX220313</v>
      </c>
      <c r="F294" t="s">
        <v>80</v>
      </c>
      <c r="G294" t="s">
        <v>80</v>
      </c>
      <c r="H294" t="s">
        <v>81</v>
      </c>
      <c r="I294" t="s">
        <v>764</v>
      </c>
      <c r="J294">
        <v>28</v>
      </c>
      <c r="K294" t="s">
        <v>83</v>
      </c>
      <c r="L294" t="s">
        <v>84</v>
      </c>
      <c r="M294" t="s">
        <v>85</v>
      </c>
      <c r="N294">
        <v>2</v>
      </c>
      <c r="O294" s="1">
        <v>44624.58252314815</v>
      </c>
      <c r="P294" s="1">
        <v>44624.78528935185</v>
      </c>
      <c r="Q294">
        <v>17334</v>
      </c>
      <c r="R294">
        <v>185</v>
      </c>
      <c r="S294" t="b">
        <v>0</v>
      </c>
      <c r="T294" t="s">
        <v>86</v>
      </c>
      <c r="U294" t="b">
        <v>0</v>
      </c>
      <c r="V294" t="s">
        <v>347</v>
      </c>
      <c r="W294" s="1">
        <v>44624.622847222221</v>
      </c>
      <c r="X294">
        <v>91</v>
      </c>
      <c r="Y294">
        <v>21</v>
      </c>
      <c r="Z294">
        <v>0</v>
      </c>
      <c r="AA294">
        <v>21</v>
      </c>
      <c r="AB294">
        <v>0</v>
      </c>
      <c r="AC294">
        <v>7</v>
      </c>
      <c r="AD294">
        <v>7</v>
      </c>
      <c r="AE294">
        <v>0</v>
      </c>
      <c r="AF294">
        <v>0</v>
      </c>
      <c r="AG294">
        <v>0</v>
      </c>
      <c r="AH294" t="s">
        <v>119</v>
      </c>
      <c r="AI294" s="1">
        <v>44624.78528935185</v>
      </c>
      <c r="AJ294">
        <v>94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7</v>
      </c>
      <c r="AQ294">
        <v>0</v>
      </c>
      <c r="AR294">
        <v>0</v>
      </c>
      <c r="AS294">
        <v>0</v>
      </c>
      <c r="AT294" t="s">
        <v>86</v>
      </c>
      <c r="AU294" t="s">
        <v>86</v>
      </c>
      <c r="AV294" t="s">
        <v>86</v>
      </c>
      <c r="AW294" t="s">
        <v>86</v>
      </c>
      <c r="AX294" t="s">
        <v>86</v>
      </c>
      <c r="AY294" t="s">
        <v>86</v>
      </c>
      <c r="AZ294" t="s">
        <v>86</v>
      </c>
      <c r="BA294" t="s">
        <v>86</v>
      </c>
      <c r="BB294" t="s">
        <v>86</v>
      </c>
      <c r="BC294" t="s">
        <v>86</v>
      </c>
      <c r="BD294" t="s">
        <v>86</v>
      </c>
      <c r="BE294" t="s">
        <v>86</v>
      </c>
    </row>
    <row r="295" spans="1:57" hidden="1" x14ac:dyDescent="0.45">
      <c r="A295" t="s">
        <v>765</v>
      </c>
      <c r="B295" t="s">
        <v>77</v>
      </c>
      <c r="C295" t="s">
        <v>166</v>
      </c>
      <c r="D295" t="s">
        <v>79</v>
      </c>
      <c r="E295" s="2" t="str">
        <f>HYPERLINK("capsilon://?command=openfolder&amp;siteaddress=envoy.emaiq-na2.net&amp;folderid=FXE3703F4B-A947-F233-EF49-F01E421F690F","FX220313")</f>
        <v>FX220313</v>
      </c>
      <c r="F295" t="s">
        <v>80</v>
      </c>
      <c r="G295" t="s">
        <v>80</v>
      </c>
      <c r="H295" t="s">
        <v>81</v>
      </c>
      <c r="I295" t="s">
        <v>766</v>
      </c>
      <c r="J295">
        <v>28</v>
      </c>
      <c r="K295" t="s">
        <v>83</v>
      </c>
      <c r="L295" t="s">
        <v>84</v>
      </c>
      <c r="M295" t="s">
        <v>85</v>
      </c>
      <c r="N295">
        <v>2</v>
      </c>
      <c r="O295" s="1">
        <v>44624.583171296297</v>
      </c>
      <c r="P295" s="1">
        <v>44624.786307870374</v>
      </c>
      <c r="Q295">
        <v>17371</v>
      </c>
      <c r="R295">
        <v>180</v>
      </c>
      <c r="S295" t="b">
        <v>0</v>
      </c>
      <c r="T295" t="s">
        <v>86</v>
      </c>
      <c r="U295" t="b">
        <v>0</v>
      </c>
      <c r="V295" t="s">
        <v>347</v>
      </c>
      <c r="W295" s="1">
        <v>44624.623935185184</v>
      </c>
      <c r="X295">
        <v>93</v>
      </c>
      <c r="Y295">
        <v>21</v>
      </c>
      <c r="Z295">
        <v>0</v>
      </c>
      <c r="AA295">
        <v>21</v>
      </c>
      <c r="AB295">
        <v>0</v>
      </c>
      <c r="AC295">
        <v>7</v>
      </c>
      <c r="AD295">
        <v>7</v>
      </c>
      <c r="AE295">
        <v>0</v>
      </c>
      <c r="AF295">
        <v>0</v>
      </c>
      <c r="AG295">
        <v>0</v>
      </c>
      <c r="AH295" t="s">
        <v>119</v>
      </c>
      <c r="AI295" s="1">
        <v>44624.786307870374</v>
      </c>
      <c r="AJ295">
        <v>87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7</v>
      </c>
      <c r="AQ295">
        <v>0</v>
      </c>
      <c r="AR295">
        <v>0</v>
      </c>
      <c r="AS295">
        <v>0</v>
      </c>
      <c r="AT295" t="s">
        <v>86</v>
      </c>
      <c r="AU295" t="s">
        <v>86</v>
      </c>
      <c r="AV295" t="s">
        <v>86</v>
      </c>
      <c r="AW295" t="s">
        <v>86</v>
      </c>
      <c r="AX295" t="s">
        <v>86</v>
      </c>
      <c r="AY295" t="s">
        <v>86</v>
      </c>
      <c r="AZ295" t="s">
        <v>86</v>
      </c>
      <c r="BA295" t="s">
        <v>86</v>
      </c>
      <c r="BB295" t="s">
        <v>86</v>
      </c>
      <c r="BC295" t="s">
        <v>86</v>
      </c>
      <c r="BD295" t="s">
        <v>86</v>
      </c>
      <c r="BE295" t="s">
        <v>86</v>
      </c>
    </row>
    <row r="296" spans="1:57" hidden="1" x14ac:dyDescent="0.45">
      <c r="A296" t="s">
        <v>767</v>
      </c>
      <c r="B296" t="s">
        <v>77</v>
      </c>
      <c r="C296" t="s">
        <v>674</v>
      </c>
      <c r="D296" t="s">
        <v>79</v>
      </c>
      <c r="E296" s="2" t="str">
        <f>HYPERLINK("capsilon://?command=openfolder&amp;siteaddress=envoy.emaiq-na2.net&amp;folderid=FXC08B80A5-E302-C7A8-83DD-3DE223127C2D","FX2202568")</f>
        <v>FX2202568</v>
      </c>
      <c r="F296" t="s">
        <v>80</v>
      </c>
      <c r="G296" t="s">
        <v>80</v>
      </c>
      <c r="H296" t="s">
        <v>81</v>
      </c>
      <c r="I296" t="s">
        <v>768</v>
      </c>
      <c r="J296">
        <v>56</v>
      </c>
      <c r="K296" t="s">
        <v>83</v>
      </c>
      <c r="L296" t="s">
        <v>84</v>
      </c>
      <c r="M296" t="s">
        <v>85</v>
      </c>
      <c r="N296">
        <v>2</v>
      </c>
      <c r="O296" s="1">
        <v>44621.532418981478</v>
      </c>
      <c r="P296" s="1">
        <v>44621.643692129626</v>
      </c>
      <c r="Q296">
        <v>9128</v>
      </c>
      <c r="R296">
        <v>486</v>
      </c>
      <c r="S296" t="b">
        <v>0</v>
      </c>
      <c r="T296" t="s">
        <v>86</v>
      </c>
      <c r="U296" t="b">
        <v>0</v>
      </c>
      <c r="V296" t="s">
        <v>347</v>
      </c>
      <c r="W296" s="1">
        <v>44621.569837962961</v>
      </c>
      <c r="X296">
        <v>179</v>
      </c>
      <c r="Y296">
        <v>42</v>
      </c>
      <c r="Z296">
        <v>0</v>
      </c>
      <c r="AA296">
        <v>42</v>
      </c>
      <c r="AB296">
        <v>0</v>
      </c>
      <c r="AC296">
        <v>9</v>
      </c>
      <c r="AD296">
        <v>14</v>
      </c>
      <c r="AE296">
        <v>0</v>
      </c>
      <c r="AF296">
        <v>0</v>
      </c>
      <c r="AG296">
        <v>0</v>
      </c>
      <c r="AH296" t="s">
        <v>119</v>
      </c>
      <c r="AI296" s="1">
        <v>44621.643692129626</v>
      </c>
      <c r="AJ296">
        <v>307</v>
      </c>
      <c r="AK296">
        <v>1</v>
      </c>
      <c r="AL296">
        <v>0</v>
      </c>
      <c r="AM296">
        <v>1</v>
      </c>
      <c r="AN296">
        <v>0</v>
      </c>
      <c r="AO296">
        <v>1</v>
      </c>
      <c r="AP296">
        <v>13</v>
      </c>
      <c r="AQ296">
        <v>0</v>
      </c>
      <c r="AR296">
        <v>0</v>
      </c>
      <c r="AS296">
        <v>0</v>
      </c>
      <c r="AT296" t="s">
        <v>86</v>
      </c>
      <c r="AU296" t="s">
        <v>86</v>
      </c>
      <c r="AV296" t="s">
        <v>86</v>
      </c>
      <c r="AW296" t="s">
        <v>86</v>
      </c>
      <c r="AX296" t="s">
        <v>86</v>
      </c>
      <c r="AY296" t="s">
        <v>86</v>
      </c>
      <c r="AZ296" t="s">
        <v>86</v>
      </c>
      <c r="BA296" t="s">
        <v>86</v>
      </c>
      <c r="BB296" t="s">
        <v>86</v>
      </c>
      <c r="BC296" t="s">
        <v>86</v>
      </c>
      <c r="BD296" t="s">
        <v>86</v>
      </c>
      <c r="BE296" t="s">
        <v>86</v>
      </c>
    </row>
    <row r="297" spans="1:57" hidden="1" x14ac:dyDescent="0.45">
      <c r="A297" t="s">
        <v>769</v>
      </c>
      <c r="B297" t="s">
        <v>77</v>
      </c>
      <c r="C297" t="s">
        <v>770</v>
      </c>
      <c r="D297" t="s">
        <v>79</v>
      </c>
      <c r="E297" s="2" t="str">
        <f>HYPERLINK("capsilon://?command=openfolder&amp;siteaddress=envoy.emaiq-na2.net&amp;folderid=FXD8B0FB82-A84E-FF16-5C4C-88D75AC5128A","FX2203159")</f>
        <v>FX2203159</v>
      </c>
      <c r="F297" t="s">
        <v>80</v>
      </c>
      <c r="G297" t="s">
        <v>80</v>
      </c>
      <c r="H297" t="s">
        <v>81</v>
      </c>
      <c r="I297" t="s">
        <v>771</v>
      </c>
      <c r="J297">
        <v>174</v>
      </c>
      <c r="K297" t="s">
        <v>83</v>
      </c>
      <c r="L297" t="s">
        <v>84</v>
      </c>
      <c r="M297" t="s">
        <v>85</v>
      </c>
      <c r="N297">
        <v>1</v>
      </c>
      <c r="O297" s="1">
        <v>44624.595185185186</v>
      </c>
      <c r="P297" s="1">
        <v>44624.700798611113</v>
      </c>
      <c r="Q297">
        <v>8986</v>
      </c>
      <c r="R297">
        <v>139</v>
      </c>
      <c r="S297" t="b">
        <v>0</v>
      </c>
      <c r="T297" t="s">
        <v>86</v>
      </c>
      <c r="U297" t="b">
        <v>0</v>
      </c>
      <c r="V297" t="s">
        <v>92</v>
      </c>
      <c r="W297" s="1">
        <v>44624.700798611113</v>
      </c>
      <c r="X297">
        <v>82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174</v>
      </c>
      <c r="AE297">
        <v>141</v>
      </c>
      <c r="AF297">
        <v>0</v>
      </c>
      <c r="AG297">
        <v>4</v>
      </c>
      <c r="AH297" t="s">
        <v>86</v>
      </c>
      <c r="AI297" t="s">
        <v>86</v>
      </c>
      <c r="AJ297" t="s">
        <v>86</v>
      </c>
      <c r="AK297" t="s">
        <v>86</v>
      </c>
      <c r="AL297" t="s">
        <v>86</v>
      </c>
      <c r="AM297" t="s">
        <v>86</v>
      </c>
      <c r="AN297" t="s">
        <v>86</v>
      </c>
      <c r="AO297" t="s">
        <v>86</v>
      </c>
      <c r="AP297" t="s">
        <v>86</v>
      </c>
      <c r="AQ297" t="s">
        <v>86</v>
      </c>
      <c r="AR297" t="s">
        <v>86</v>
      </c>
      <c r="AS297" t="s">
        <v>86</v>
      </c>
      <c r="AT297" t="s">
        <v>86</v>
      </c>
      <c r="AU297" t="s">
        <v>86</v>
      </c>
      <c r="AV297" t="s">
        <v>86</v>
      </c>
      <c r="AW297" t="s">
        <v>86</v>
      </c>
      <c r="AX297" t="s">
        <v>86</v>
      </c>
      <c r="AY297" t="s">
        <v>86</v>
      </c>
      <c r="AZ297" t="s">
        <v>86</v>
      </c>
      <c r="BA297" t="s">
        <v>86</v>
      </c>
      <c r="BB297" t="s">
        <v>86</v>
      </c>
      <c r="BC297" t="s">
        <v>86</v>
      </c>
      <c r="BD297" t="s">
        <v>86</v>
      </c>
      <c r="BE297" t="s">
        <v>86</v>
      </c>
    </row>
    <row r="298" spans="1:57" hidden="1" x14ac:dyDescent="0.45">
      <c r="A298" t="s">
        <v>772</v>
      </c>
      <c r="B298" t="s">
        <v>77</v>
      </c>
      <c r="C298" t="s">
        <v>289</v>
      </c>
      <c r="D298" t="s">
        <v>79</v>
      </c>
      <c r="E298" s="2" t="str">
        <f>HYPERLINK("capsilon://?command=openfolder&amp;siteaddress=envoy.emaiq-na2.net&amp;folderid=FX8A2D2FC4-495F-69A7-721E-572CC71B729D","FX220276")</f>
        <v>FX220276</v>
      </c>
      <c r="F298" t="s">
        <v>80</v>
      </c>
      <c r="G298" t="s">
        <v>80</v>
      </c>
      <c r="H298" t="s">
        <v>81</v>
      </c>
      <c r="I298" t="s">
        <v>773</v>
      </c>
      <c r="J298">
        <v>32</v>
      </c>
      <c r="K298" t="s">
        <v>83</v>
      </c>
      <c r="L298" t="s">
        <v>84</v>
      </c>
      <c r="M298" t="s">
        <v>85</v>
      </c>
      <c r="N298">
        <v>2</v>
      </c>
      <c r="O298" s="1">
        <v>44624.598090277781</v>
      </c>
      <c r="P298" s="1">
        <v>44624.79078703704</v>
      </c>
      <c r="Q298">
        <v>15482</v>
      </c>
      <c r="R298">
        <v>1167</v>
      </c>
      <c r="S298" t="b">
        <v>0</v>
      </c>
      <c r="T298" t="s">
        <v>86</v>
      </c>
      <c r="U298" t="b">
        <v>0</v>
      </c>
      <c r="V298" t="s">
        <v>347</v>
      </c>
      <c r="W298" s="1">
        <v>44624.636817129627</v>
      </c>
      <c r="X298">
        <v>780</v>
      </c>
      <c r="Y298">
        <v>42</v>
      </c>
      <c r="Z298">
        <v>0</v>
      </c>
      <c r="AA298">
        <v>42</v>
      </c>
      <c r="AB298">
        <v>0</v>
      </c>
      <c r="AC298">
        <v>38</v>
      </c>
      <c r="AD298">
        <v>-10</v>
      </c>
      <c r="AE298">
        <v>0</v>
      </c>
      <c r="AF298">
        <v>0</v>
      </c>
      <c r="AG298">
        <v>0</v>
      </c>
      <c r="AH298" t="s">
        <v>119</v>
      </c>
      <c r="AI298" s="1">
        <v>44624.79078703704</v>
      </c>
      <c r="AJ298">
        <v>387</v>
      </c>
      <c r="AK298">
        <v>4</v>
      </c>
      <c r="AL298">
        <v>0</v>
      </c>
      <c r="AM298">
        <v>4</v>
      </c>
      <c r="AN298">
        <v>0</v>
      </c>
      <c r="AO298">
        <v>4</v>
      </c>
      <c r="AP298">
        <v>-14</v>
      </c>
      <c r="AQ298">
        <v>0</v>
      </c>
      <c r="AR298">
        <v>0</v>
      </c>
      <c r="AS298">
        <v>0</v>
      </c>
      <c r="AT298" t="s">
        <v>86</v>
      </c>
      <c r="AU298" t="s">
        <v>86</v>
      </c>
      <c r="AV298" t="s">
        <v>86</v>
      </c>
      <c r="AW298" t="s">
        <v>86</v>
      </c>
      <c r="AX298" t="s">
        <v>86</v>
      </c>
      <c r="AY298" t="s">
        <v>86</v>
      </c>
      <c r="AZ298" t="s">
        <v>86</v>
      </c>
      <c r="BA298" t="s">
        <v>86</v>
      </c>
      <c r="BB298" t="s">
        <v>86</v>
      </c>
      <c r="BC298" t="s">
        <v>86</v>
      </c>
      <c r="BD298" t="s">
        <v>86</v>
      </c>
      <c r="BE298" t="s">
        <v>86</v>
      </c>
    </row>
    <row r="299" spans="1:57" hidden="1" x14ac:dyDescent="0.45">
      <c r="A299" t="s">
        <v>774</v>
      </c>
      <c r="B299" t="s">
        <v>77</v>
      </c>
      <c r="C299" t="s">
        <v>577</v>
      </c>
      <c r="D299" t="s">
        <v>79</v>
      </c>
      <c r="E299" s="2" t="str">
        <f>HYPERLINK("capsilon://?command=openfolder&amp;siteaddress=envoy.emaiq-na2.net&amp;folderid=FX7F3BF700-3563-B6BC-F732-5388F1C1863F","FX2202178")</f>
        <v>FX2202178</v>
      </c>
      <c r="F299" t="s">
        <v>80</v>
      </c>
      <c r="G299" t="s">
        <v>80</v>
      </c>
      <c r="H299" t="s">
        <v>81</v>
      </c>
      <c r="I299" t="s">
        <v>775</v>
      </c>
      <c r="J299">
        <v>32</v>
      </c>
      <c r="K299" t="s">
        <v>83</v>
      </c>
      <c r="L299" t="s">
        <v>84</v>
      </c>
      <c r="M299" t="s">
        <v>85</v>
      </c>
      <c r="N299">
        <v>2</v>
      </c>
      <c r="O299" s="1">
        <v>44624.603310185186</v>
      </c>
      <c r="P299" s="1">
        <v>44624.788124999999</v>
      </c>
      <c r="Q299">
        <v>15837</v>
      </c>
      <c r="R299">
        <v>131</v>
      </c>
      <c r="S299" t="b">
        <v>0</v>
      </c>
      <c r="T299" t="s">
        <v>86</v>
      </c>
      <c r="U299" t="b">
        <v>0</v>
      </c>
      <c r="V299" t="s">
        <v>347</v>
      </c>
      <c r="W299" s="1">
        <v>44624.637800925928</v>
      </c>
      <c r="X299">
        <v>85</v>
      </c>
      <c r="Y299">
        <v>0</v>
      </c>
      <c r="Z299">
        <v>0</v>
      </c>
      <c r="AA299">
        <v>0</v>
      </c>
      <c r="AB299">
        <v>27</v>
      </c>
      <c r="AC299">
        <v>0</v>
      </c>
      <c r="AD299">
        <v>32</v>
      </c>
      <c r="AE299">
        <v>0</v>
      </c>
      <c r="AF299">
        <v>0</v>
      </c>
      <c r="AG299">
        <v>0</v>
      </c>
      <c r="AH299" t="s">
        <v>216</v>
      </c>
      <c r="AI299" s="1">
        <v>44624.788124999999</v>
      </c>
      <c r="AJ299">
        <v>46</v>
      </c>
      <c r="AK299">
        <v>0</v>
      </c>
      <c r="AL299">
        <v>0</v>
      </c>
      <c r="AM299">
        <v>0</v>
      </c>
      <c r="AN299">
        <v>27</v>
      </c>
      <c r="AO299">
        <v>0</v>
      </c>
      <c r="AP299">
        <v>32</v>
      </c>
      <c r="AQ299">
        <v>0</v>
      </c>
      <c r="AR299">
        <v>0</v>
      </c>
      <c r="AS299">
        <v>0</v>
      </c>
      <c r="AT299" t="s">
        <v>86</v>
      </c>
      <c r="AU299" t="s">
        <v>86</v>
      </c>
      <c r="AV299" t="s">
        <v>86</v>
      </c>
      <c r="AW299" t="s">
        <v>86</v>
      </c>
      <c r="AX299" t="s">
        <v>86</v>
      </c>
      <c r="AY299" t="s">
        <v>86</v>
      </c>
      <c r="AZ299" t="s">
        <v>86</v>
      </c>
      <c r="BA299" t="s">
        <v>86</v>
      </c>
      <c r="BB299" t="s">
        <v>86</v>
      </c>
      <c r="BC299" t="s">
        <v>86</v>
      </c>
      <c r="BD299" t="s">
        <v>86</v>
      </c>
      <c r="BE299" t="s">
        <v>86</v>
      </c>
    </row>
    <row r="300" spans="1:57" hidden="1" x14ac:dyDescent="0.45">
      <c r="A300" t="s">
        <v>776</v>
      </c>
      <c r="B300" t="s">
        <v>77</v>
      </c>
      <c r="C300" t="s">
        <v>777</v>
      </c>
      <c r="D300" t="s">
        <v>79</v>
      </c>
      <c r="E300" s="2" t="str">
        <f>HYPERLINK("capsilon://?command=openfolder&amp;siteaddress=envoy.emaiq-na2.net&amp;folderid=FX95B2FA4A-E0AA-0AA7-0C77-759D72D68F88","FX2203146")</f>
        <v>FX2203146</v>
      </c>
      <c r="F300" t="s">
        <v>80</v>
      </c>
      <c r="G300" t="s">
        <v>80</v>
      </c>
      <c r="H300" t="s">
        <v>81</v>
      </c>
      <c r="I300" t="s">
        <v>778</v>
      </c>
      <c r="J300">
        <v>188</v>
      </c>
      <c r="K300" t="s">
        <v>83</v>
      </c>
      <c r="L300" t="s">
        <v>84</v>
      </c>
      <c r="M300" t="s">
        <v>85</v>
      </c>
      <c r="N300">
        <v>2</v>
      </c>
      <c r="O300" s="1">
        <v>44624.626932870371</v>
      </c>
      <c r="P300" s="1">
        <v>44624.796030092592</v>
      </c>
      <c r="Q300">
        <v>13522</v>
      </c>
      <c r="R300">
        <v>1088</v>
      </c>
      <c r="S300" t="b">
        <v>0</v>
      </c>
      <c r="T300" t="s">
        <v>86</v>
      </c>
      <c r="U300" t="b">
        <v>0</v>
      </c>
      <c r="V300" t="s">
        <v>347</v>
      </c>
      <c r="W300" s="1">
        <v>44624.645046296297</v>
      </c>
      <c r="X300">
        <v>625</v>
      </c>
      <c r="Y300">
        <v>144</v>
      </c>
      <c r="Z300">
        <v>0</v>
      </c>
      <c r="AA300">
        <v>144</v>
      </c>
      <c r="AB300">
        <v>0</v>
      </c>
      <c r="AC300">
        <v>101</v>
      </c>
      <c r="AD300">
        <v>44</v>
      </c>
      <c r="AE300">
        <v>0</v>
      </c>
      <c r="AF300">
        <v>0</v>
      </c>
      <c r="AG300">
        <v>0</v>
      </c>
      <c r="AH300" t="s">
        <v>119</v>
      </c>
      <c r="AI300" s="1">
        <v>44624.796030092592</v>
      </c>
      <c r="AJ300">
        <v>452</v>
      </c>
      <c r="AK300">
        <v>2</v>
      </c>
      <c r="AL300">
        <v>0</v>
      </c>
      <c r="AM300">
        <v>2</v>
      </c>
      <c r="AN300">
        <v>0</v>
      </c>
      <c r="AO300">
        <v>2</v>
      </c>
      <c r="AP300">
        <v>42</v>
      </c>
      <c r="AQ300">
        <v>0</v>
      </c>
      <c r="AR300">
        <v>0</v>
      </c>
      <c r="AS300">
        <v>0</v>
      </c>
      <c r="AT300" t="s">
        <v>86</v>
      </c>
      <c r="AU300" t="s">
        <v>86</v>
      </c>
      <c r="AV300" t="s">
        <v>86</v>
      </c>
      <c r="AW300" t="s">
        <v>86</v>
      </c>
      <c r="AX300" t="s">
        <v>86</v>
      </c>
      <c r="AY300" t="s">
        <v>86</v>
      </c>
      <c r="AZ300" t="s">
        <v>86</v>
      </c>
      <c r="BA300" t="s">
        <v>86</v>
      </c>
      <c r="BB300" t="s">
        <v>86</v>
      </c>
      <c r="BC300" t="s">
        <v>86</v>
      </c>
      <c r="BD300" t="s">
        <v>86</v>
      </c>
      <c r="BE300" t="s">
        <v>86</v>
      </c>
    </row>
    <row r="301" spans="1:57" hidden="1" x14ac:dyDescent="0.45">
      <c r="A301" t="s">
        <v>779</v>
      </c>
      <c r="B301" t="s">
        <v>77</v>
      </c>
      <c r="C301" t="s">
        <v>780</v>
      </c>
      <c r="D301" t="s">
        <v>79</v>
      </c>
      <c r="E301" s="2" t="str">
        <f>HYPERLINK("capsilon://?command=openfolder&amp;siteaddress=envoy.emaiq-na2.net&amp;folderid=FX61BD04FB-E2D1-4B22-3ADB-82B774FBA4C1","FX2112137")</f>
        <v>FX2112137</v>
      </c>
      <c r="F301" t="s">
        <v>80</v>
      </c>
      <c r="G301" t="s">
        <v>80</v>
      </c>
      <c r="H301" t="s">
        <v>81</v>
      </c>
      <c r="I301" t="s">
        <v>781</v>
      </c>
      <c r="J301">
        <v>38</v>
      </c>
      <c r="K301" t="s">
        <v>83</v>
      </c>
      <c r="L301" t="s">
        <v>84</v>
      </c>
      <c r="M301" t="s">
        <v>85</v>
      </c>
      <c r="N301">
        <v>2</v>
      </c>
      <c r="O301" s="1">
        <v>44624.627129629633</v>
      </c>
      <c r="P301" s="1">
        <v>44624.83021990741</v>
      </c>
      <c r="Q301">
        <v>17321</v>
      </c>
      <c r="R301">
        <v>226</v>
      </c>
      <c r="S301" t="b">
        <v>0</v>
      </c>
      <c r="T301" t="s">
        <v>86</v>
      </c>
      <c r="U301" t="b">
        <v>0</v>
      </c>
      <c r="V301" t="s">
        <v>347</v>
      </c>
      <c r="W301" s="1">
        <v>44624.646215277775</v>
      </c>
      <c r="X301">
        <v>101</v>
      </c>
      <c r="Y301">
        <v>37</v>
      </c>
      <c r="Z301">
        <v>0</v>
      </c>
      <c r="AA301">
        <v>37</v>
      </c>
      <c r="AB301">
        <v>0</v>
      </c>
      <c r="AC301">
        <v>25</v>
      </c>
      <c r="AD301">
        <v>1</v>
      </c>
      <c r="AE301">
        <v>0</v>
      </c>
      <c r="AF301">
        <v>0</v>
      </c>
      <c r="AG301">
        <v>0</v>
      </c>
      <c r="AH301" t="s">
        <v>119</v>
      </c>
      <c r="AI301" s="1">
        <v>44624.83021990741</v>
      </c>
      <c r="AJ301">
        <v>125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1</v>
      </c>
      <c r="AQ301">
        <v>0</v>
      </c>
      <c r="AR301">
        <v>0</v>
      </c>
      <c r="AS301">
        <v>0</v>
      </c>
      <c r="AT301" t="s">
        <v>86</v>
      </c>
      <c r="AU301" t="s">
        <v>86</v>
      </c>
      <c r="AV301" t="s">
        <v>86</v>
      </c>
      <c r="AW301" t="s">
        <v>86</v>
      </c>
      <c r="AX301" t="s">
        <v>86</v>
      </c>
      <c r="AY301" t="s">
        <v>86</v>
      </c>
      <c r="AZ301" t="s">
        <v>86</v>
      </c>
      <c r="BA301" t="s">
        <v>86</v>
      </c>
      <c r="BB301" t="s">
        <v>86</v>
      </c>
      <c r="BC301" t="s">
        <v>86</v>
      </c>
      <c r="BD301" t="s">
        <v>86</v>
      </c>
      <c r="BE301" t="s">
        <v>86</v>
      </c>
    </row>
    <row r="302" spans="1:57" hidden="1" x14ac:dyDescent="0.45">
      <c r="A302" t="s">
        <v>782</v>
      </c>
      <c r="B302" t="s">
        <v>77</v>
      </c>
      <c r="C302" t="s">
        <v>783</v>
      </c>
      <c r="D302" t="s">
        <v>79</v>
      </c>
      <c r="E302" s="2" t="str">
        <f>HYPERLINK("capsilon://?command=openfolder&amp;siteaddress=envoy.emaiq-na2.net&amp;folderid=FX8477317A-7245-F650-96CF-4DF012F697CD","FX2112235")</f>
        <v>FX2112235</v>
      </c>
      <c r="F302" t="s">
        <v>80</v>
      </c>
      <c r="G302" t="s">
        <v>80</v>
      </c>
      <c r="H302" t="s">
        <v>81</v>
      </c>
      <c r="I302" t="s">
        <v>784</v>
      </c>
      <c r="J302">
        <v>82</v>
      </c>
      <c r="K302" t="s">
        <v>83</v>
      </c>
      <c r="L302" t="s">
        <v>84</v>
      </c>
      <c r="M302" t="s">
        <v>85</v>
      </c>
      <c r="N302">
        <v>2</v>
      </c>
      <c r="O302" s="1">
        <v>44624.627557870372</v>
      </c>
      <c r="P302" s="1">
        <v>44624.838692129626</v>
      </c>
      <c r="Q302">
        <v>17053</v>
      </c>
      <c r="R302">
        <v>1189</v>
      </c>
      <c r="S302" t="b">
        <v>0</v>
      </c>
      <c r="T302" t="s">
        <v>86</v>
      </c>
      <c r="U302" t="b">
        <v>0</v>
      </c>
      <c r="V302" t="s">
        <v>347</v>
      </c>
      <c r="W302" s="1">
        <v>44624.651516203703</v>
      </c>
      <c r="X302">
        <v>458</v>
      </c>
      <c r="Y302">
        <v>67</v>
      </c>
      <c r="Z302">
        <v>0</v>
      </c>
      <c r="AA302">
        <v>67</v>
      </c>
      <c r="AB302">
        <v>0</v>
      </c>
      <c r="AC302">
        <v>45</v>
      </c>
      <c r="AD302">
        <v>15</v>
      </c>
      <c r="AE302">
        <v>0</v>
      </c>
      <c r="AF302">
        <v>0</v>
      </c>
      <c r="AG302">
        <v>0</v>
      </c>
      <c r="AH302" t="s">
        <v>119</v>
      </c>
      <c r="AI302" s="1">
        <v>44624.838692129626</v>
      </c>
      <c r="AJ302">
        <v>731</v>
      </c>
      <c r="AK302">
        <v>1</v>
      </c>
      <c r="AL302">
        <v>0</v>
      </c>
      <c r="AM302">
        <v>1</v>
      </c>
      <c r="AN302">
        <v>0</v>
      </c>
      <c r="AO302">
        <v>1</v>
      </c>
      <c r="AP302">
        <v>14</v>
      </c>
      <c r="AQ302">
        <v>0</v>
      </c>
      <c r="AR302">
        <v>0</v>
      </c>
      <c r="AS302">
        <v>0</v>
      </c>
      <c r="AT302" t="s">
        <v>86</v>
      </c>
      <c r="AU302" t="s">
        <v>86</v>
      </c>
      <c r="AV302" t="s">
        <v>86</v>
      </c>
      <c r="AW302" t="s">
        <v>86</v>
      </c>
      <c r="AX302" t="s">
        <v>86</v>
      </c>
      <c r="AY302" t="s">
        <v>86</v>
      </c>
      <c r="AZ302" t="s">
        <v>86</v>
      </c>
      <c r="BA302" t="s">
        <v>86</v>
      </c>
      <c r="BB302" t="s">
        <v>86</v>
      </c>
      <c r="BC302" t="s">
        <v>86</v>
      </c>
      <c r="BD302" t="s">
        <v>86</v>
      </c>
      <c r="BE302" t="s">
        <v>86</v>
      </c>
    </row>
    <row r="303" spans="1:57" hidden="1" x14ac:dyDescent="0.45">
      <c r="A303" t="s">
        <v>785</v>
      </c>
      <c r="B303" t="s">
        <v>77</v>
      </c>
      <c r="C303" t="s">
        <v>780</v>
      </c>
      <c r="D303" t="s">
        <v>79</v>
      </c>
      <c r="E303" s="2" t="str">
        <f>HYPERLINK("capsilon://?command=openfolder&amp;siteaddress=envoy.emaiq-na2.net&amp;folderid=FX61BD04FB-E2D1-4B22-3ADB-82B774FBA4C1","FX2112137")</f>
        <v>FX2112137</v>
      </c>
      <c r="F303" t="s">
        <v>80</v>
      </c>
      <c r="G303" t="s">
        <v>80</v>
      </c>
      <c r="H303" t="s">
        <v>81</v>
      </c>
      <c r="I303" t="s">
        <v>786</v>
      </c>
      <c r="J303">
        <v>38</v>
      </c>
      <c r="K303" t="s">
        <v>83</v>
      </c>
      <c r="L303" t="s">
        <v>84</v>
      </c>
      <c r="M303" t="s">
        <v>85</v>
      </c>
      <c r="N303">
        <v>2</v>
      </c>
      <c r="O303" s="1">
        <v>44624.627997685187</v>
      </c>
      <c r="P303" s="1">
        <v>44624.839965277781</v>
      </c>
      <c r="Q303">
        <v>18108</v>
      </c>
      <c r="R303">
        <v>206</v>
      </c>
      <c r="S303" t="b">
        <v>0</v>
      </c>
      <c r="T303" t="s">
        <v>86</v>
      </c>
      <c r="U303" t="b">
        <v>0</v>
      </c>
      <c r="V303" t="s">
        <v>347</v>
      </c>
      <c r="W303" s="1">
        <v>44624.652650462966</v>
      </c>
      <c r="X303">
        <v>97</v>
      </c>
      <c r="Y303">
        <v>37</v>
      </c>
      <c r="Z303">
        <v>0</v>
      </c>
      <c r="AA303">
        <v>37</v>
      </c>
      <c r="AB303">
        <v>0</v>
      </c>
      <c r="AC303">
        <v>22</v>
      </c>
      <c r="AD303">
        <v>1</v>
      </c>
      <c r="AE303">
        <v>0</v>
      </c>
      <c r="AF303">
        <v>0</v>
      </c>
      <c r="AG303">
        <v>0</v>
      </c>
      <c r="AH303" t="s">
        <v>119</v>
      </c>
      <c r="AI303" s="1">
        <v>44624.839965277781</v>
      </c>
      <c r="AJ303">
        <v>109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1</v>
      </c>
      <c r="AQ303">
        <v>0</v>
      </c>
      <c r="AR303">
        <v>0</v>
      </c>
      <c r="AS303">
        <v>0</v>
      </c>
      <c r="AT303" t="s">
        <v>86</v>
      </c>
      <c r="AU303" t="s">
        <v>86</v>
      </c>
      <c r="AV303" t="s">
        <v>86</v>
      </c>
      <c r="AW303" t="s">
        <v>86</v>
      </c>
      <c r="AX303" t="s">
        <v>86</v>
      </c>
      <c r="AY303" t="s">
        <v>86</v>
      </c>
      <c r="AZ303" t="s">
        <v>86</v>
      </c>
      <c r="BA303" t="s">
        <v>86</v>
      </c>
      <c r="BB303" t="s">
        <v>86</v>
      </c>
      <c r="BC303" t="s">
        <v>86</v>
      </c>
      <c r="BD303" t="s">
        <v>86</v>
      </c>
      <c r="BE303" t="s">
        <v>86</v>
      </c>
    </row>
    <row r="304" spans="1:57" hidden="1" x14ac:dyDescent="0.45">
      <c r="A304" t="s">
        <v>787</v>
      </c>
      <c r="B304" t="s">
        <v>77</v>
      </c>
      <c r="C304" t="s">
        <v>788</v>
      </c>
      <c r="D304" t="s">
        <v>79</v>
      </c>
      <c r="E304" s="2" t="str">
        <f>HYPERLINK("capsilon://?command=openfolder&amp;siteaddress=envoy.emaiq-na2.net&amp;folderid=FXE9F9842F-512C-CE59-3FCB-9084CE1CFDD3","FX2202293")</f>
        <v>FX2202293</v>
      </c>
      <c r="F304" t="s">
        <v>80</v>
      </c>
      <c r="G304" t="s">
        <v>80</v>
      </c>
      <c r="H304" t="s">
        <v>81</v>
      </c>
      <c r="I304" t="s">
        <v>789</v>
      </c>
      <c r="J304">
        <v>109</v>
      </c>
      <c r="K304" t="s">
        <v>83</v>
      </c>
      <c r="L304" t="s">
        <v>84</v>
      </c>
      <c r="M304" t="s">
        <v>85</v>
      </c>
      <c r="N304">
        <v>2</v>
      </c>
      <c r="O304" s="1">
        <v>44624.655844907407</v>
      </c>
      <c r="P304" s="1">
        <v>44624.842430555553</v>
      </c>
      <c r="Q304">
        <v>15405</v>
      </c>
      <c r="R304">
        <v>716</v>
      </c>
      <c r="S304" t="b">
        <v>0</v>
      </c>
      <c r="T304" t="s">
        <v>86</v>
      </c>
      <c r="U304" t="b">
        <v>0</v>
      </c>
      <c r="V304" t="s">
        <v>347</v>
      </c>
      <c r="W304" s="1">
        <v>44624.686203703706</v>
      </c>
      <c r="X304">
        <v>504</v>
      </c>
      <c r="Y304">
        <v>70</v>
      </c>
      <c r="Z304">
        <v>0</v>
      </c>
      <c r="AA304">
        <v>70</v>
      </c>
      <c r="AB304">
        <v>0</v>
      </c>
      <c r="AC304">
        <v>24</v>
      </c>
      <c r="AD304">
        <v>39</v>
      </c>
      <c r="AE304">
        <v>0</v>
      </c>
      <c r="AF304">
        <v>0</v>
      </c>
      <c r="AG304">
        <v>0</v>
      </c>
      <c r="AH304" t="s">
        <v>119</v>
      </c>
      <c r="AI304" s="1">
        <v>44624.842430555553</v>
      </c>
      <c r="AJ304">
        <v>212</v>
      </c>
      <c r="AK304">
        <v>1</v>
      </c>
      <c r="AL304">
        <v>0</v>
      </c>
      <c r="AM304">
        <v>1</v>
      </c>
      <c r="AN304">
        <v>0</v>
      </c>
      <c r="AO304">
        <v>1</v>
      </c>
      <c r="AP304">
        <v>38</v>
      </c>
      <c r="AQ304">
        <v>0</v>
      </c>
      <c r="AR304">
        <v>0</v>
      </c>
      <c r="AS304">
        <v>0</v>
      </c>
      <c r="AT304" t="s">
        <v>86</v>
      </c>
      <c r="AU304" t="s">
        <v>86</v>
      </c>
      <c r="AV304" t="s">
        <v>86</v>
      </c>
      <c r="AW304" t="s">
        <v>86</v>
      </c>
      <c r="AX304" t="s">
        <v>86</v>
      </c>
      <c r="AY304" t="s">
        <v>86</v>
      </c>
      <c r="AZ304" t="s">
        <v>86</v>
      </c>
      <c r="BA304" t="s">
        <v>86</v>
      </c>
      <c r="BB304" t="s">
        <v>86</v>
      </c>
      <c r="BC304" t="s">
        <v>86</v>
      </c>
      <c r="BD304" t="s">
        <v>86</v>
      </c>
      <c r="BE304" t="s">
        <v>86</v>
      </c>
    </row>
    <row r="305" spans="1:57" hidden="1" x14ac:dyDescent="0.45">
      <c r="A305" t="s">
        <v>790</v>
      </c>
      <c r="B305" t="s">
        <v>77</v>
      </c>
      <c r="C305" t="s">
        <v>791</v>
      </c>
      <c r="D305" t="s">
        <v>79</v>
      </c>
      <c r="E305" s="2" t="str">
        <f>HYPERLINK("capsilon://?command=openfolder&amp;siteaddress=envoy.emaiq-na2.net&amp;folderid=FXDEE56BFF-DB48-2FB6-E1C8-6F9994E201F7","FX2203144")</f>
        <v>FX2203144</v>
      </c>
      <c r="F305" t="s">
        <v>80</v>
      </c>
      <c r="G305" t="s">
        <v>80</v>
      </c>
      <c r="H305" t="s">
        <v>81</v>
      </c>
      <c r="I305" t="s">
        <v>792</v>
      </c>
      <c r="J305">
        <v>200</v>
      </c>
      <c r="K305" t="s">
        <v>83</v>
      </c>
      <c r="L305" t="s">
        <v>84</v>
      </c>
      <c r="M305" t="s">
        <v>85</v>
      </c>
      <c r="N305">
        <v>2</v>
      </c>
      <c r="O305" s="1">
        <v>44624.65997685185</v>
      </c>
      <c r="P305" s="1">
        <v>44624.850405092591</v>
      </c>
      <c r="Q305">
        <v>15268</v>
      </c>
      <c r="R305">
        <v>1185</v>
      </c>
      <c r="S305" t="b">
        <v>0</v>
      </c>
      <c r="T305" t="s">
        <v>86</v>
      </c>
      <c r="U305" t="b">
        <v>0</v>
      </c>
      <c r="V305" t="s">
        <v>347</v>
      </c>
      <c r="W305" s="1">
        <v>44624.69195601852</v>
      </c>
      <c r="X305">
        <v>496</v>
      </c>
      <c r="Y305">
        <v>161</v>
      </c>
      <c r="Z305">
        <v>0</v>
      </c>
      <c r="AA305">
        <v>161</v>
      </c>
      <c r="AB305">
        <v>0</v>
      </c>
      <c r="AC305">
        <v>53</v>
      </c>
      <c r="AD305">
        <v>39</v>
      </c>
      <c r="AE305">
        <v>0</v>
      </c>
      <c r="AF305">
        <v>0</v>
      </c>
      <c r="AG305">
        <v>0</v>
      </c>
      <c r="AH305" t="s">
        <v>119</v>
      </c>
      <c r="AI305" s="1">
        <v>44624.850405092591</v>
      </c>
      <c r="AJ305">
        <v>689</v>
      </c>
      <c r="AK305">
        <v>0</v>
      </c>
      <c r="AL305">
        <v>0</v>
      </c>
      <c r="AM305">
        <v>0</v>
      </c>
      <c r="AN305">
        <v>37</v>
      </c>
      <c r="AO305">
        <v>0</v>
      </c>
      <c r="AP305">
        <v>39</v>
      </c>
      <c r="AQ305">
        <v>0</v>
      </c>
      <c r="AR305">
        <v>0</v>
      </c>
      <c r="AS305">
        <v>0</v>
      </c>
      <c r="AT305" t="s">
        <v>86</v>
      </c>
      <c r="AU305" t="s">
        <v>86</v>
      </c>
      <c r="AV305" t="s">
        <v>86</v>
      </c>
      <c r="AW305" t="s">
        <v>86</v>
      </c>
      <c r="AX305" t="s">
        <v>86</v>
      </c>
      <c r="AY305" t="s">
        <v>86</v>
      </c>
      <c r="AZ305" t="s">
        <v>86</v>
      </c>
      <c r="BA305" t="s">
        <v>86</v>
      </c>
      <c r="BB305" t="s">
        <v>86</v>
      </c>
      <c r="BC305" t="s">
        <v>86</v>
      </c>
      <c r="BD305" t="s">
        <v>86</v>
      </c>
      <c r="BE305" t="s">
        <v>86</v>
      </c>
    </row>
    <row r="306" spans="1:57" hidden="1" x14ac:dyDescent="0.45">
      <c r="A306" t="s">
        <v>793</v>
      </c>
      <c r="B306" t="s">
        <v>77</v>
      </c>
      <c r="C306" t="s">
        <v>794</v>
      </c>
      <c r="D306" t="s">
        <v>79</v>
      </c>
      <c r="E306" s="2" t="str">
        <f>HYPERLINK("capsilon://?command=openfolder&amp;siteaddress=envoy.emaiq-na2.net&amp;folderid=FXD2E90888-E422-3A84-5674-EBD8ED8366FE","FX2203162")</f>
        <v>FX2203162</v>
      </c>
      <c r="F306" t="s">
        <v>80</v>
      </c>
      <c r="G306" t="s">
        <v>80</v>
      </c>
      <c r="H306" t="s">
        <v>81</v>
      </c>
      <c r="I306" t="s">
        <v>795</v>
      </c>
      <c r="J306">
        <v>390</v>
      </c>
      <c r="K306" t="s">
        <v>83</v>
      </c>
      <c r="L306" t="s">
        <v>84</v>
      </c>
      <c r="M306" t="s">
        <v>85</v>
      </c>
      <c r="N306">
        <v>1</v>
      </c>
      <c r="O306" s="1">
        <v>44624.679571759261</v>
      </c>
      <c r="P306" s="1">
        <v>44624.745162037034</v>
      </c>
      <c r="Q306">
        <v>5062</v>
      </c>
      <c r="R306">
        <v>605</v>
      </c>
      <c r="S306" t="b">
        <v>0</v>
      </c>
      <c r="T306" t="s">
        <v>86</v>
      </c>
      <c r="U306" t="b">
        <v>0</v>
      </c>
      <c r="V306" t="s">
        <v>92</v>
      </c>
      <c r="W306" s="1">
        <v>44624.745162037034</v>
      </c>
      <c r="X306">
        <v>216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390</v>
      </c>
      <c r="AE306">
        <v>323</v>
      </c>
      <c r="AF306">
        <v>0</v>
      </c>
      <c r="AG306">
        <v>7</v>
      </c>
      <c r="AH306" t="s">
        <v>86</v>
      </c>
      <c r="AI306" t="s">
        <v>86</v>
      </c>
      <c r="AJ306" t="s">
        <v>86</v>
      </c>
      <c r="AK306" t="s">
        <v>86</v>
      </c>
      <c r="AL306" t="s">
        <v>86</v>
      </c>
      <c r="AM306" t="s">
        <v>86</v>
      </c>
      <c r="AN306" t="s">
        <v>86</v>
      </c>
      <c r="AO306" t="s">
        <v>86</v>
      </c>
      <c r="AP306" t="s">
        <v>86</v>
      </c>
      <c r="AQ306" t="s">
        <v>86</v>
      </c>
      <c r="AR306" t="s">
        <v>86</v>
      </c>
      <c r="AS306" t="s">
        <v>86</v>
      </c>
      <c r="AT306" t="s">
        <v>86</v>
      </c>
      <c r="AU306" t="s">
        <v>86</v>
      </c>
      <c r="AV306" t="s">
        <v>86</v>
      </c>
      <c r="AW306" t="s">
        <v>86</v>
      </c>
      <c r="AX306" t="s">
        <v>86</v>
      </c>
      <c r="AY306" t="s">
        <v>86</v>
      </c>
      <c r="AZ306" t="s">
        <v>86</v>
      </c>
      <c r="BA306" t="s">
        <v>86</v>
      </c>
      <c r="BB306" t="s">
        <v>86</v>
      </c>
      <c r="BC306" t="s">
        <v>86</v>
      </c>
      <c r="BD306" t="s">
        <v>86</v>
      </c>
      <c r="BE306" t="s">
        <v>86</v>
      </c>
    </row>
    <row r="307" spans="1:57" hidden="1" x14ac:dyDescent="0.45">
      <c r="A307" t="s">
        <v>796</v>
      </c>
      <c r="B307" t="s">
        <v>77</v>
      </c>
      <c r="C307" t="s">
        <v>340</v>
      </c>
      <c r="D307" t="s">
        <v>79</v>
      </c>
      <c r="E307" s="2" t="str">
        <f>HYPERLINK("capsilon://?command=openfolder&amp;siteaddress=envoy.emaiq-na2.net&amp;folderid=FXBEA6FFB6-0935-AB5D-7A17-2765E4599688","FX2202666")</f>
        <v>FX2202666</v>
      </c>
      <c r="F307" t="s">
        <v>80</v>
      </c>
      <c r="G307" t="s">
        <v>80</v>
      </c>
      <c r="H307" t="s">
        <v>81</v>
      </c>
      <c r="I307" t="s">
        <v>756</v>
      </c>
      <c r="J307">
        <v>38</v>
      </c>
      <c r="K307" t="s">
        <v>83</v>
      </c>
      <c r="L307" t="s">
        <v>84</v>
      </c>
      <c r="M307" t="s">
        <v>85</v>
      </c>
      <c r="N307">
        <v>2</v>
      </c>
      <c r="O307" s="1">
        <v>44624.68509259259</v>
      </c>
      <c r="P307" s="1">
        <v>44624.737141203703</v>
      </c>
      <c r="Q307">
        <v>4227</v>
      </c>
      <c r="R307">
        <v>270</v>
      </c>
      <c r="S307" t="b">
        <v>0</v>
      </c>
      <c r="T307" t="s">
        <v>86</v>
      </c>
      <c r="U307" t="b">
        <v>1</v>
      </c>
      <c r="V307" t="s">
        <v>92</v>
      </c>
      <c r="W307" s="1">
        <v>44624.6875</v>
      </c>
      <c r="X307">
        <v>192</v>
      </c>
      <c r="Y307">
        <v>37</v>
      </c>
      <c r="Z307">
        <v>0</v>
      </c>
      <c r="AA307">
        <v>37</v>
      </c>
      <c r="AB307">
        <v>0</v>
      </c>
      <c r="AC307">
        <v>23</v>
      </c>
      <c r="AD307">
        <v>1</v>
      </c>
      <c r="AE307">
        <v>0</v>
      </c>
      <c r="AF307">
        <v>0</v>
      </c>
      <c r="AG307">
        <v>0</v>
      </c>
      <c r="AH307" t="s">
        <v>216</v>
      </c>
      <c r="AI307" s="1">
        <v>44624.737141203703</v>
      </c>
      <c r="AJ307">
        <v>78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1</v>
      </c>
      <c r="AQ307">
        <v>0</v>
      </c>
      <c r="AR307">
        <v>0</v>
      </c>
      <c r="AS307">
        <v>0</v>
      </c>
      <c r="AT307" t="s">
        <v>86</v>
      </c>
      <c r="AU307" t="s">
        <v>86</v>
      </c>
      <c r="AV307" t="s">
        <v>86</v>
      </c>
      <c r="AW307" t="s">
        <v>86</v>
      </c>
      <c r="AX307" t="s">
        <v>86</v>
      </c>
      <c r="AY307" t="s">
        <v>86</v>
      </c>
      <c r="AZ307" t="s">
        <v>86</v>
      </c>
      <c r="BA307" t="s">
        <v>86</v>
      </c>
      <c r="BB307" t="s">
        <v>86</v>
      </c>
      <c r="BC307" t="s">
        <v>86</v>
      </c>
      <c r="BD307" t="s">
        <v>86</v>
      </c>
      <c r="BE307" t="s">
        <v>86</v>
      </c>
    </row>
    <row r="308" spans="1:57" hidden="1" x14ac:dyDescent="0.45">
      <c r="A308" t="s">
        <v>797</v>
      </c>
      <c r="B308" t="s">
        <v>77</v>
      </c>
      <c r="C308" t="s">
        <v>751</v>
      </c>
      <c r="D308" t="s">
        <v>79</v>
      </c>
      <c r="E308" s="2" t="str">
        <f>HYPERLINK("capsilon://?command=openfolder&amp;siteaddress=envoy.emaiq-na2.net&amp;folderid=FX9F2790F8-9A46-A91E-5573-900CC67A6248","FX2202731")</f>
        <v>FX2202731</v>
      </c>
      <c r="F308" t="s">
        <v>80</v>
      </c>
      <c r="G308" t="s">
        <v>80</v>
      </c>
      <c r="H308" t="s">
        <v>81</v>
      </c>
      <c r="I308" t="s">
        <v>752</v>
      </c>
      <c r="J308">
        <v>304</v>
      </c>
      <c r="K308" t="s">
        <v>83</v>
      </c>
      <c r="L308" t="s">
        <v>84</v>
      </c>
      <c r="M308" t="s">
        <v>85</v>
      </c>
      <c r="N308">
        <v>2</v>
      </c>
      <c r="O308" s="1">
        <v>44624.686238425929</v>
      </c>
      <c r="P308" s="1">
        <v>44624.744039351855</v>
      </c>
      <c r="Q308">
        <v>3441</v>
      </c>
      <c r="R308">
        <v>1553</v>
      </c>
      <c r="S308" t="b">
        <v>0</v>
      </c>
      <c r="T308" t="s">
        <v>86</v>
      </c>
      <c r="U308" t="b">
        <v>1</v>
      </c>
      <c r="V308" t="s">
        <v>92</v>
      </c>
      <c r="W308" s="1">
        <v>44624.698599537034</v>
      </c>
      <c r="X308">
        <v>958</v>
      </c>
      <c r="Y308">
        <v>225</v>
      </c>
      <c r="Z308">
        <v>0</v>
      </c>
      <c r="AA308">
        <v>225</v>
      </c>
      <c r="AB308">
        <v>0</v>
      </c>
      <c r="AC308">
        <v>116</v>
      </c>
      <c r="AD308">
        <v>79</v>
      </c>
      <c r="AE308">
        <v>0</v>
      </c>
      <c r="AF308">
        <v>0</v>
      </c>
      <c r="AG308">
        <v>0</v>
      </c>
      <c r="AH308" t="s">
        <v>216</v>
      </c>
      <c r="AI308" s="1">
        <v>44624.744039351855</v>
      </c>
      <c r="AJ308">
        <v>595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79</v>
      </c>
      <c r="AQ308">
        <v>0</v>
      </c>
      <c r="AR308">
        <v>0</v>
      </c>
      <c r="AS308">
        <v>0</v>
      </c>
      <c r="AT308" t="s">
        <v>86</v>
      </c>
      <c r="AU308" t="s">
        <v>86</v>
      </c>
      <c r="AV308" t="s">
        <v>86</v>
      </c>
      <c r="AW308" t="s">
        <v>86</v>
      </c>
      <c r="AX308" t="s">
        <v>86</v>
      </c>
      <c r="AY308" t="s">
        <v>86</v>
      </c>
      <c r="AZ308" t="s">
        <v>86</v>
      </c>
      <c r="BA308" t="s">
        <v>86</v>
      </c>
      <c r="BB308" t="s">
        <v>86</v>
      </c>
      <c r="BC308" t="s">
        <v>86</v>
      </c>
      <c r="BD308" t="s">
        <v>86</v>
      </c>
      <c r="BE308" t="s">
        <v>86</v>
      </c>
    </row>
    <row r="309" spans="1:57" hidden="1" x14ac:dyDescent="0.45">
      <c r="A309" t="s">
        <v>798</v>
      </c>
      <c r="B309" t="s">
        <v>77</v>
      </c>
      <c r="C309" t="s">
        <v>554</v>
      </c>
      <c r="D309" t="s">
        <v>79</v>
      </c>
      <c r="E309" s="2" t="str">
        <f>HYPERLINK("capsilon://?command=openfolder&amp;siteaddress=envoy.emaiq-na2.net&amp;folderid=FX839BCD46-1F0F-03B5-1AF7-0B9F1336EC4A","FX2202340")</f>
        <v>FX2202340</v>
      </c>
      <c r="F309" t="s">
        <v>80</v>
      </c>
      <c r="G309" t="s">
        <v>80</v>
      </c>
      <c r="H309" t="s">
        <v>81</v>
      </c>
      <c r="I309" t="s">
        <v>799</v>
      </c>
      <c r="J309">
        <v>38</v>
      </c>
      <c r="K309" t="s">
        <v>83</v>
      </c>
      <c r="L309" t="s">
        <v>84</v>
      </c>
      <c r="M309" t="s">
        <v>85</v>
      </c>
      <c r="N309">
        <v>2</v>
      </c>
      <c r="O309" s="1">
        <v>44624.692650462966</v>
      </c>
      <c r="P309" s="1">
        <v>44627.224699074075</v>
      </c>
      <c r="Q309">
        <v>218019</v>
      </c>
      <c r="R309">
        <v>750</v>
      </c>
      <c r="S309" t="b">
        <v>0</v>
      </c>
      <c r="T309" t="s">
        <v>86</v>
      </c>
      <c r="U309" t="b">
        <v>0</v>
      </c>
      <c r="V309" t="s">
        <v>347</v>
      </c>
      <c r="W309" s="1">
        <v>44624.694143518522</v>
      </c>
      <c r="X309">
        <v>113</v>
      </c>
      <c r="Y309">
        <v>37</v>
      </c>
      <c r="Z309">
        <v>0</v>
      </c>
      <c r="AA309">
        <v>37</v>
      </c>
      <c r="AB309">
        <v>0</v>
      </c>
      <c r="AC309">
        <v>8</v>
      </c>
      <c r="AD309">
        <v>1</v>
      </c>
      <c r="AE309">
        <v>0</v>
      </c>
      <c r="AF309">
        <v>0</v>
      </c>
      <c r="AG309">
        <v>0</v>
      </c>
      <c r="AH309" t="s">
        <v>104</v>
      </c>
      <c r="AI309" s="1">
        <v>44627.224699074075</v>
      </c>
      <c r="AJ309">
        <v>602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1</v>
      </c>
      <c r="AQ309">
        <v>0</v>
      </c>
      <c r="AR309">
        <v>0</v>
      </c>
      <c r="AS309">
        <v>0</v>
      </c>
      <c r="AT309" t="s">
        <v>86</v>
      </c>
      <c r="AU309" t="s">
        <v>86</v>
      </c>
      <c r="AV309" t="s">
        <v>86</v>
      </c>
      <c r="AW309" t="s">
        <v>86</v>
      </c>
      <c r="AX309" t="s">
        <v>86</v>
      </c>
      <c r="AY309" t="s">
        <v>86</v>
      </c>
      <c r="AZ309" t="s">
        <v>86</v>
      </c>
      <c r="BA309" t="s">
        <v>86</v>
      </c>
      <c r="BB309" t="s">
        <v>86</v>
      </c>
      <c r="BC309" t="s">
        <v>86</v>
      </c>
      <c r="BD309" t="s">
        <v>86</v>
      </c>
      <c r="BE309" t="s">
        <v>86</v>
      </c>
    </row>
    <row r="310" spans="1:57" hidden="1" x14ac:dyDescent="0.45">
      <c r="A310" t="s">
        <v>800</v>
      </c>
      <c r="B310" t="s">
        <v>77</v>
      </c>
      <c r="C310" t="s">
        <v>462</v>
      </c>
      <c r="D310" t="s">
        <v>79</v>
      </c>
      <c r="E310" s="2" t="str">
        <f>HYPERLINK("capsilon://?command=openfolder&amp;siteaddress=envoy.emaiq-na2.net&amp;folderid=FX6172D7E7-75F3-EC0F-6380-2FEA51B66450","FX2202559")</f>
        <v>FX2202559</v>
      </c>
      <c r="F310" t="s">
        <v>80</v>
      </c>
      <c r="G310" t="s">
        <v>80</v>
      </c>
      <c r="H310" t="s">
        <v>81</v>
      </c>
      <c r="I310" t="s">
        <v>801</v>
      </c>
      <c r="J310">
        <v>30</v>
      </c>
      <c r="K310" t="s">
        <v>83</v>
      </c>
      <c r="L310" t="s">
        <v>84</v>
      </c>
      <c r="M310" t="s">
        <v>85</v>
      </c>
      <c r="N310">
        <v>2</v>
      </c>
      <c r="O310" s="1">
        <v>44624.695937500001</v>
      </c>
      <c r="P310" s="1">
        <v>44627.225960648146</v>
      </c>
      <c r="Q310">
        <v>218391</v>
      </c>
      <c r="R310">
        <v>203</v>
      </c>
      <c r="S310" t="b">
        <v>0</v>
      </c>
      <c r="T310" t="s">
        <v>86</v>
      </c>
      <c r="U310" t="b">
        <v>0</v>
      </c>
      <c r="V310" t="s">
        <v>347</v>
      </c>
      <c r="W310" s="1">
        <v>44624.697106481479</v>
      </c>
      <c r="X310">
        <v>94</v>
      </c>
      <c r="Y310">
        <v>9</v>
      </c>
      <c r="Z310">
        <v>0</v>
      </c>
      <c r="AA310">
        <v>9</v>
      </c>
      <c r="AB310">
        <v>0</v>
      </c>
      <c r="AC310">
        <v>7</v>
      </c>
      <c r="AD310">
        <v>21</v>
      </c>
      <c r="AE310">
        <v>0</v>
      </c>
      <c r="AF310">
        <v>0</v>
      </c>
      <c r="AG310">
        <v>0</v>
      </c>
      <c r="AH310" t="s">
        <v>104</v>
      </c>
      <c r="AI310" s="1">
        <v>44627.225960648146</v>
      </c>
      <c r="AJ310">
        <v>109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21</v>
      </c>
      <c r="AQ310">
        <v>0</v>
      </c>
      <c r="AR310">
        <v>0</v>
      </c>
      <c r="AS310">
        <v>0</v>
      </c>
      <c r="AT310" t="s">
        <v>86</v>
      </c>
      <c r="AU310" t="s">
        <v>86</v>
      </c>
      <c r="AV310" t="s">
        <v>86</v>
      </c>
      <c r="AW310" t="s">
        <v>86</v>
      </c>
      <c r="AX310" t="s">
        <v>86</v>
      </c>
      <c r="AY310" t="s">
        <v>86</v>
      </c>
      <c r="AZ310" t="s">
        <v>86</v>
      </c>
      <c r="BA310" t="s">
        <v>86</v>
      </c>
      <c r="BB310" t="s">
        <v>86</v>
      </c>
      <c r="BC310" t="s">
        <v>86</v>
      </c>
      <c r="BD310" t="s">
        <v>86</v>
      </c>
      <c r="BE310" t="s">
        <v>86</v>
      </c>
    </row>
    <row r="311" spans="1:57" hidden="1" x14ac:dyDescent="0.45">
      <c r="A311" t="s">
        <v>802</v>
      </c>
      <c r="B311" t="s">
        <v>77</v>
      </c>
      <c r="C311" t="s">
        <v>770</v>
      </c>
      <c r="D311" t="s">
        <v>79</v>
      </c>
      <c r="E311" s="2" t="str">
        <f>HYPERLINK("capsilon://?command=openfolder&amp;siteaddress=envoy.emaiq-na2.net&amp;folderid=FXD8B0FB82-A84E-FF16-5C4C-88D75AC5128A","FX2203159")</f>
        <v>FX2203159</v>
      </c>
      <c r="F311" t="s">
        <v>80</v>
      </c>
      <c r="G311" t="s">
        <v>80</v>
      </c>
      <c r="H311" t="s">
        <v>81</v>
      </c>
      <c r="I311" t="s">
        <v>771</v>
      </c>
      <c r="J311">
        <v>146</v>
      </c>
      <c r="K311" t="s">
        <v>83</v>
      </c>
      <c r="L311" t="s">
        <v>84</v>
      </c>
      <c r="M311" t="s">
        <v>85</v>
      </c>
      <c r="N311">
        <v>2</v>
      </c>
      <c r="O311" s="1">
        <v>44624.701886574076</v>
      </c>
      <c r="P311" s="1">
        <v>44624.749907407408</v>
      </c>
      <c r="Q311">
        <v>2226</v>
      </c>
      <c r="R311">
        <v>1923</v>
      </c>
      <c r="S311" t="b">
        <v>0</v>
      </c>
      <c r="T311" t="s">
        <v>86</v>
      </c>
      <c r="U311" t="b">
        <v>1</v>
      </c>
      <c r="V311" t="s">
        <v>347</v>
      </c>
      <c r="W311" s="1">
        <v>44624.718518518515</v>
      </c>
      <c r="X311">
        <v>1417</v>
      </c>
      <c r="Y311">
        <v>126</v>
      </c>
      <c r="Z311">
        <v>0</v>
      </c>
      <c r="AA311">
        <v>126</v>
      </c>
      <c r="AB311">
        <v>0</v>
      </c>
      <c r="AC311">
        <v>77</v>
      </c>
      <c r="AD311">
        <v>20</v>
      </c>
      <c r="AE311">
        <v>0</v>
      </c>
      <c r="AF311">
        <v>0</v>
      </c>
      <c r="AG311">
        <v>0</v>
      </c>
      <c r="AH311" t="s">
        <v>216</v>
      </c>
      <c r="AI311" s="1">
        <v>44624.749907407408</v>
      </c>
      <c r="AJ311">
        <v>506</v>
      </c>
      <c r="AK311">
        <v>9</v>
      </c>
      <c r="AL311">
        <v>0</v>
      </c>
      <c r="AM311">
        <v>9</v>
      </c>
      <c r="AN311">
        <v>0</v>
      </c>
      <c r="AO311">
        <v>9</v>
      </c>
      <c r="AP311">
        <v>11</v>
      </c>
      <c r="AQ311">
        <v>0</v>
      </c>
      <c r="AR311">
        <v>0</v>
      </c>
      <c r="AS311">
        <v>0</v>
      </c>
      <c r="AT311" t="s">
        <v>86</v>
      </c>
      <c r="AU311" t="s">
        <v>86</v>
      </c>
      <c r="AV311" t="s">
        <v>86</v>
      </c>
      <c r="AW311" t="s">
        <v>86</v>
      </c>
      <c r="AX311" t="s">
        <v>86</v>
      </c>
      <c r="AY311" t="s">
        <v>86</v>
      </c>
      <c r="AZ311" t="s">
        <v>86</v>
      </c>
      <c r="BA311" t="s">
        <v>86</v>
      </c>
      <c r="BB311" t="s">
        <v>86</v>
      </c>
      <c r="BC311" t="s">
        <v>86</v>
      </c>
      <c r="BD311" t="s">
        <v>86</v>
      </c>
      <c r="BE311" t="s">
        <v>86</v>
      </c>
    </row>
    <row r="312" spans="1:57" hidden="1" x14ac:dyDescent="0.45">
      <c r="A312" t="s">
        <v>803</v>
      </c>
      <c r="B312" t="s">
        <v>77</v>
      </c>
      <c r="C312" t="s">
        <v>804</v>
      </c>
      <c r="D312" t="s">
        <v>79</v>
      </c>
      <c r="E312" s="2" t="str">
        <f>HYPERLINK("capsilon://?command=openfolder&amp;siteaddress=envoy.emaiq-na2.net&amp;folderid=FX173BF990-F83C-BB56-35F6-633535570448","FX2203105")</f>
        <v>FX2203105</v>
      </c>
      <c r="F312" t="s">
        <v>80</v>
      </c>
      <c r="G312" t="s">
        <v>80</v>
      </c>
      <c r="H312" t="s">
        <v>81</v>
      </c>
      <c r="I312" t="s">
        <v>805</v>
      </c>
      <c r="J312">
        <v>187</v>
      </c>
      <c r="K312" t="s">
        <v>83</v>
      </c>
      <c r="L312" t="s">
        <v>84</v>
      </c>
      <c r="M312" t="s">
        <v>85</v>
      </c>
      <c r="N312">
        <v>1</v>
      </c>
      <c r="O312" s="1">
        <v>44624.712199074071</v>
      </c>
      <c r="P312" s="1">
        <v>44624.715173611112</v>
      </c>
      <c r="Q312">
        <v>176</v>
      </c>
      <c r="R312">
        <v>81</v>
      </c>
      <c r="S312" t="b">
        <v>0</v>
      </c>
      <c r="T312" t="s">
        <v>86</v>
      </c>
      <c r="U312" t="b">
        <v>0</v>
      </c>
      <c r="V312" t="s">
        <v>92</v>
      </c>
      <c r="W312" s="1">
        <v>44624.715173611112</v>
      </c>
      <c r="X312">
        <v>81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187</v>
      </c>
      <c r="AE312">
        <v>169</v>
      </c>
      <c r="AF312">
        <v>0</v>
      </c>
      <c r="AG312">
        <v>5</v>
      </c>
      <c r="AH312" t="s">
        <v>86</v>
      </c>
      <c r="AI312" t="s">
        <v>86</v>
      </c>
      <c r="AJ312" t="s">
        <v>86</v>
      </c>
      <c r="AK312" t="s">
        <v>86</v>
      </c>
      <c r="AL312" t="s">
        <v>86</v>
      </c>
      <c r="AM312" t="s">
        <v>86</v>
      </c>
      <c r="AN312" t="s">
        <v>86</v>
      </c>
      <c r="AO312" t="s">
        <v>86</v>
      </c>
      <c r="AP312" t="s">
        <v>86</v>
      </c>
      <c r="AQ312" t="s">
        <v>86</v>
      </c>
      <c r="AR312" t="s">
        <v>86</v>
      </c>
      <c r="AS312" t="s">
        <v>86</v>
      </c>
      <c r="AT312" t="s">
        <v>86</v>
      </c>
      <c r="AU312" t="s">
        <v>86</v>
      </c>
      <c r="AV312" t="s">
        <v>86</v>
      </c>
      <c r="AW312" t="s">
        <v>86</v>
      </c>
      <c r="AX312" t="s">
        <v>86</v>
      </c>
      <c r="AY312" t="s">
        <v>86</v>
      </c>
      <c r="AZ312" t="s">
        <v>86</v>
      </c>
      <c r="BA312" t="s">
        <v>86</v>
      </c>
      <c r="BB312" t="s">
        <v>86</v>
      </c>
      <c r="BC312" t="s">
        <v>86</v>
      </c>
      <c r="BD312" t="s">
        <v>86</v>
      </c>
      <c r="BE312" t="s">
        <v>86</v>
      </c>
    </row>
    <row r="313" spans="1:57" hidden="1" x14ac:dyDescent="0.45">
      <c r="A313" t="s">
        <v>806</v>
      </c>
      <c r="B313" t="s">
        <v>77</v>
      </c>
      <c r="C313" t="s">
        <v>807</v>
      </c>
      <c r="D313" t="s">
        <v>79</v>
      </c>
      <c r="E313" s="2" t="str">
        <f>HYPERLINK("capsilon://?command=openfolder&amp;siteaddress=envoy.emaiq-na2.net&amp;folderid=FX1D7475A4-92BF-0606-2A82-2B74660A3986","FX2201600")</f>
        <v>FX2201600</v>
      </c>
      <c r="F313" t="s">
        <v>80</v>
      </c>
      <c r="G313" t="s">
        <v>80</v>
      </c>
      <c r="H313" t="s">
        <v>81</v>
      </c>
      <c r="I313" t="s">
        <v>808</v>
      </c>
      <c r="J313">
        <v>50</v>
      </c>
      <c r="K313" t="s">
        <v>83</v>
      </c>
      <c r="L313" t="s">
        <v>84</v>
      </c>
      <c r="M313" t="s">
        <v>85</v>
      </c>
      <c r="N313">
        <v>2</v>
      </c>
      <c r="O313" s="1">
        <v>44624.712442129632</v>
      </c>
      <c r="P313" s="1">
        <v>44627.231481481482</v>
      </c>
      <c r="Q313">
        <v>216901</v>
      </c>
      <c r="R313">
        <v>744</v>
      </c>
      <c r="S313" t="b">
        <v>0</v>
      </c>
      <c r="T313" t="s">
        <v>86</v>
      </c>
      <c r="U313" t="b">
        <v>0</v>
      </c>
      <c r="V313" t="s">
        <v>92</v>
      </c>
      <c r="W313" s="1">
        <v>44624.718287037038</v>
      </c>
      <c r="X313">
        <v>268</v>
      </c>
      <c r="Y313">
        <v>52</v>
      </c>
      <c r="Z313">
        <v>0</v>
      </c>
      <c r="AA313">
        <v>52</v>
      </c>
      <c r="AB313">
        <v>0</v>
      </c>
      <c r="AC313">
        <v>23</v>
      </c>
      <c r="AD313">
        <v>-2</v>
      </c>
      <c r="AE313">
        <v>0</v>
      </c>
      <c r="AF313">
        <v>0</v>
      </c>
      <c r="AG313">
        <v>0</v>
      </c>
      <c r="AH313" t="s">
        <v>104</v>
      </c>
      <c r="AI313" s="1">
        <v>44627.231481481482</v>
      </c>
      <c r="AJ313">
        <v>476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-2</v>
      </c>
      <c r="AQ313">
        <v>0</v>
      </c>
      <c r="AR313">
        <v>0</v>
      </c>
      <c r="AS313">
        <v>0</v>
      </c>
      <c r="AT313" t="s">
        <v>86</v>
      </c>
      <c r="AU313" t="s">
        <v>86</v>
      </c>
      <c r="AV313" t="s">
        <v>86</v>
      </c>
      <c r="AW313" t="s">
        <v>86</v>
      </c>
      <c r="AX313" t="s">
        <v>86</v>
      </c>
      <c r="AY313" t="s">
        <v>86</v>
      </c>
      <c r="AZ313" t="s">
        <v>86</v>
      </c>
      <c r="BA313" t="s">
        <v>86</v>
      </c>
      <c r="BB313" t="s">
        <v>86</v>
      </c>
      <c r="BC313" t="s">
        <v>86</v>
      </c>
      <c r="BD313" t="s">
        <v>86</v>
      </c>
      <c r="BE313" t="s">
        <v>86</v>
      </c>
    </row>
    <row r="314" spans="1:57" hidden="1" x14ac:dyDescent="0.45">
      <c r="A314" t="s">
        <v>809</v>
      </c>
      <c r="B314" t="s">
        <v>77</v>
      </c>
      <c r="C314" t="s">
        <v>804</v>
      </c>
      <c r="D314" t="s">
        <v>79</v>
      </c>
      <c r="E314" s="2" t="str">
        <f>HYPERLINK("capsilon://?command=openfolder&amp;siteaddress=envoy.emaiq-na2.net&amp;folderid=FX173BF990-F83C-BB56-35F6-633535570448","FX2203105")</f>
        <v>FX2203105</v>
      </c>
      <c r="F314" t="s">
        <v>80</v>
      </c>
      <c r="G314" t="s">
        <v>80</v>
      </c>
      <c r="H314" t="s">
        <v>81</v>
      </c>
      <c r="I314" t="s">
        <v>805</v>
      </c>
      <c r="J314">
        <v>215</v>
      </c>
      <c r="K314" t="s">
        <v>83</v>
      </c>
      <c r="L314" t="s">
        <v>84</v>
      </c>
      <c r="M314" t="s">
        <v>85</v>
      </c>
      <c r="N314">
        <v>2</v>
      </c>
      <c r="O314" s="1">
        <v>44624.71601851852</v>
      </c>
      <c r="P314" s="1">
        <v>44624.750335648147</v>
      </c>
      <c r="Q314">
        <v>1153</v>
      </c>
      <c r="R314">
        <v>1812</v>
      </c>
      <c r="S314" t="b">
        <v>0</v>
      </c>
      <c r="T314" t="s">
        <v>86</v>
      </c>
      <c r="U314" t="b">
        <v>1</v>
      </c>
      <c r="V314" t="s">
        <v>92</v>
      </c>
      <c r="W314" s="1">
        <v>44624.737604166665</v>
      </c>
      <c r="X314">
        <v>1668</v>
      </c>
      <c r="Y314">
        <v>200</v>
      </c>
      <c r="Z314">
        <v>0</v>
      </c>
      <c r="AA314">
        <v>200</v>
      </c>
      <c r="AB314">
        <v>0</v>
      </c>
      <c r="AC314">
        <v>101</v>
      </c>
      <c r="AD314">
        <v>15</v>
      </c>
      <c r="AE314">
        <v>0</v>
      </c>
      <c r="AF314">
        <v>0</v>
      </c>
      <c r="AG314">
        <v>0</v>
      </c>
      <c r="AH314" t="s">
        <v>119</v>
      </c>
      <c r="AI314" s="1">
        <v>44624.750335648147</v>
      </c>
      <c r="AJ314">
        <v>144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15</v>
      </c>
      <c r="AQ314">
        <v>0</v>
      </c>
      <c r="AR314">
        <v>0</v>
      </c>
      <c r="AS314">
        <v>0</v>
      </c>
      <c r="AT314" t="s">
        <v>86</v>
      </c>
      <c r="AU314" t="s">
        <v>86</v>
      </c>
      <c r="AV314" t="s">
        <v>86</v>
      </c>
      <c r="AW314" t="s">
        <v>86</v>
      </c>
      <c r="AX314" t="s">
        <v>86</v>
      </c>
      <c r="AY314" t="s">
        <v>86</v>
      </c>
      <c r="AZ314" t="s">
        <v>86</v>
      </c>
      <c r="BA314" t="s">
        <v>86</v>
      </c>
      <c r="BB314" t="s">
        <v>86</v>
      </c>
      <c r="BC314" t="s">
        <v>86</v>
      </c>
      <c r="BD314" t="s">
        <v>86</v>
      </c>
      <c r="BE314" t="s">
        <v>86</v>
      </c>
    </row>
    <row r="315" spans="1:57" hidden="1" x14ac:dyDescent="0.45">
      <c r="A315" t="s">
        <v>810</v>
      </c>
      <c r="B315" t="s">
        <v>77</v>
      </c>
      <c r="C315" t="s">
        <v>811</v>
      </c>
      <c r="D315" t="s">
        <v>79</v>
      </c>
      <c r="E315" s="2" t="str">
        <f>HYPERLINK("capsilon://?command=openfolder&amp;siteaddress=envoy.emaiq-na2.net&amp;folderid=FX00C5544D-42F2-DD5A-4FBD-9FFDA427397D","FX2202684")</f>
        <v>FX2202684</v>
      </c>
      <c r="F315" t="s">
        <v>80</v>
      </c>
      <c r="G315" t="s">
        <v>80</v>
      </c>
      <c r="H315" t="s">
        <v>81</v>
      </c>
      <c r="I315" t="s">
        <v>812</v>
      </c>
      <c r="J315">
        <v>84</v>
      </c>
      <c r="K315" t="s">
        <v>83</v>
      </c>
      <c r="L315" t="s">
        <v>84</v>
      </c>
      <c r="M315" t="s">
        <v>85</v>
      </c>
      <c r="N315">
        <v>1</v>
      </c>
      <c r="O315" s="1">
        <v>44621.534791666665</v>
      </c>
      <c r="P315" s="1">
        <v>44621.995196759257</v>
      </c>
      <c r="Q315">
        <v>39206</v>
      </c>
      <c r="R315">
        <v>573</v>
      </c>
      <c r="S315" t="b">
        <v>0</v>
      </c>
      <c r="T315" t="s">
        <v>86</v>
      </c>
      <c r="U315" t="b">
        <v>0</v>
      </c>
      <c r="V315" t="s">
        <v>87</v>
      </c>
      <c r="W315" s="1">
        <v>44621.995196759257</v>
      </c>
      <c r="X315">
        <v>322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84</v>
      </c>
      <c r="AE315">
        <v>72</v>
      </c>
      <c r="AF315">
        <v>0</v>
      </c>
      <c r="AG315">
        <v>3</v>
      </c>
      <c r="AH315" t="s">
        <v>86</v>
      </c>
      <c r="AI315" t="s">
        <v>86</v>
      </c>
      <c r="AJ315" t="s">
        <v>86</v>
      </c>
      <c r="AK315" t="s">
        <v>86</v>
      </c>
      <c r="AL315" t="s">
        <v>86</v>
      </c>
      <c r="AM315" t="s">
        <v>86</v>
      </c>
      <c r="AN315" t="s">
        <v>86</v>
      </c>
      <c r="AO315" t="s">
        <v>86</v>
      </c>
      <c r="AP315" t="s">
        <v>86</v>
      </c>
      <c r="AQ315" t="s">
        <v>86</v>
      </c>
      <c r="AR315" t="s">
        <v>86</v>
      </c>
      <c r="AS315" t="s">
        <v>86</v>
      </c>
      <c r="AT315" t="s">
        <v>86</v>
      </c>
      <c r="AU315" t="s">
        <v>86</v>
      </c>
      <c r="AV315" t="s">
        <v>86</v>
      </c>
      <c r="AW315" t="s">
        <v>86</v>
      </c>
      <c r="AX315" t="s">
        <v>86</v>
      </c>
      <c r="AY315" t="s">
        <v>86</v>
      </c>
      <c r="AZ315" t="s">
        <v>86</v>
      </c>
      <c r="BA315" t="s">
        <v>86</v>
      </c>
      <c r="BB315" t="s">
        <v>86</v>
      </c>
      <c r="BC315" t="s">
        <v>86</v>
      </c>
      <c r="BD315" t="s">
        <v>86</v>
      </c>
      <c r="BE315" t="s">
        <v>86</v>
      </c>
    </row>
    <row r="316" spans="1:57" x14ac:dyDescent="0.45">
      <c r="A316" t="s">
        <v>813</v>
      </c>
      <c r="B316" t="s">
        <v>77</v>
      </c>
      <c r="C316" t="s">
        <v>814</v>
      </c>
      <c r="D316" t="s">
        <v>79</v>
      </c>
      <c r="E316" s="2" t="str">
        <f>HYPERLINK("capsilon://?command=openfolder&amp;siteaddress=envoy.emaiq-na2.net&amp;folderid=FX3F073FE8-64DE-0114-3F44-1CE05CC2FED3","FX220310")</f>
        <v>FX220310</v>
      </c>
      <c r="F316" t="s">
        <v>80</v>
      </c>
      <c r="G316" t="s">
        <v>80</v>
      </c>
      <c r="H316" t="s">
        <v>81</v>
      </c>
      <c r="I316" t="s">
        <v>815</v>
      </c>
      <c r="J316">
        <v>224</v>
      </c>
      <c r="K316" t="s">
        <v>83</v>
      </c>
      <c r="L316" t="s">
        <v>84</v>
      </c>
      <c r="M316" t="s">
        <v>85</v>
      </c>
      <c r="N316">
        <v>1</v>
      </c>
      <c r="O316" s="1">
        <v>44624.722905092596</v>
      </c>
      <c r="P316" s="1">
        <v>44627.181122685186</v>
      </c>
      <c r="Q316">
        <v>211102</v>
      </c>
      <c r="R316">
        <v>1288</v>
      </c>
      <c r="S316" t="b">
        <v>0</v>
      </c>
      <c r="T316" t="s">
        <v>86</v>
      </c>
      <c r="U316" t="b">
        <v>0</v>
      </c>
      <c r="V316" t="s">
        <v>92</v>
      </c>
      <c r="W316" s="1">
        <v>44627.181122685186</v>
      </c>
      <c r="X316">
        <v>807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224</v>
      </c>
      <c r="AE316">
        <v>191</v>
      </c>
      <c r="AF316">
        <v>0</v>
      </c>
      <c r="AG316">
        <v>8</v>
      </c>
      <c r="AH316" t="s">
        <v>86</v>
      </c>
      <c r="AI316" t="s">
        <v>86</v>
      </c>
      <c r="AJ316" t="s">
        <v>86</v>
      </c>
      <c r="AK316" t="s">
        <v>86</v>
      </c>
      <c r="AL316" t="s">
        <v>86</v>
      </c>
      <c r="AM316" t="s">
        <v>86</v>
      </c>
      <c r="AN316" t="s">
        <v>86</v>
      </c>
      <c r="AO316" t="s">
        <v>86</v>
      </c>
      <c r="AP316" t="s">
        <v>86</v>
      </c>
      <c r="AQ316" t="s">
        <v>86</v>
      </c>
      <c r="AR316" t="s">
        <v>86</v>
      </c>
      <c r="AS316" t="s">
        <v>86</v>
      </c>
      <c r="AT316" t="s">
        <v>86</v>
      </c>
      <c r="AU316" t="s">
        <v>86</v>
      </c>
      <c r="AV316" t="s">
        <v>86</v>
      </c>
      <c r="AW316" t="s">
        <v>86</v>
      </c>
      <c r="AX316" t="s">
        <v>86</v>
      </c>
      <c r="AY316" t="s">
        <v>86</v>
      </c>
      <c r="AZ316" t="s">
        <v>86</v>
      </c>
      <c r="BA316" t="s">
        <v>86</v>
      </c>
      <c r="BB316" t="s">
        <v>86</v>
      </c>
      <c r="BC316" t="s">
        <v>86</v>
      </c>
      <c r="BD316" t="s">
        <v>86</v>
      </c>
      <c r="BE316" t="s">
        <v>86</v>
      </c>
    </row>
    <row r="317" spans="1:57" x14ac:dyDescent="0.45">
      <c r="A317" t="s">
        <v>816</v>
      </c>
      <c r="B317" t="s">
        <v>77</v>
      </c>
      <c r="C317" t="s">
        <v>286</v>
      </c>
      <c r="D317" t="s">
        <v>79</v>
      </c>
      <c r="E317" s="2" t="str">
        <f>HYPERLINK("capsilon://?command=openfolder&amp;siteaddress=envoy.emaiq-na2.net&amp;folderid=FXAB43A8C7-6100-D277-E2A3-C5381225DB7A","FX220238")</f>
        <v>FX220238</v>
      </c>
      <c r="F317" t="s">
        <v>80</v>
      </c>
      <c r="G317" t="s">
        <v>80</v>
      </c>
      <c r="H317" t="s">
        <v>81</v>
      </c>
      <c r="I317" t="s">
        <v>817</v>
      </c>
      <c r="J317">
        <v>66</v>
      </c>
      <c r="K317" t="s">
        <v>83</v>
      </c>
      <c r="L317" t="s">
        <v>84</v>
      </c>
      <c r="M317" t="s">
        <v>85</v>
      </c>
      <c r="N317">
        <v>2</v>
      </c>
      <c r="O317" s="1">
        <v>44624.723912037036</v>
      </c>
      <c r="P317" s="1">
        <v>44627.285636574074</v>
      </c>
      <c r="Q317">
        <v>219484</v>
      </c>
      <c r="R317">
        <v>1849</v>
      </c>
      <c r="S317" t="b">
        <v>0</v>
      </c>
      <c r="T317" t="s">
        <v>86</v>
      </c>
      <c r="U317" t="b">
        <v>0</v>
      </c>
      <c r="V317" t="s">
        <v>96</v>
      </c>
      <c r="W317" s="1">
        <v>44627.270208333335</v>
      </c>
      <c r="X317">
        <v>928</v>
      </c>
      <c r="Y317">
        <v>52</v>
      </c>
      <c r="Z317">
        <v>0</v>
      </c>
      <c r="AA317">
        <v>52</v>
      </c>
      <c r="AB317">
        <v>0</v>
      </c>
      <c r="AC317">
        <v>28</v>
      </c>
      <c r="AD317">
        <v>14</v>
      </c>
      <c r="AE317">
        <v>0</v>
      </c>
      <c r="AF317">
        <v>0</v>
      </c>
      <c r="AG317">
        <v>0</v>
      </c>
      <c r="AH317" t="s">
        <v>199</v>
      </c>
      <c r="AI317" s="1">
        <v>44627.285636574074</v>
      </c>
      <c r="AJ317">
        <v>751</v>
      </c>
      <c r="AK317">
        <v>2</v>
      </c>
      <c r="AL317">
        <v>0</v>
      </c>
      <c r="AM317">
        <v>2</v>
      </c>
      <c r="AN317">
        <v>0</v>
      </c>
      <c r="AO317">
        <v>2</v>
      </c>
      <c r="AP317">
        <v>12</v>
      </c>
      <c r="AQ317">
        <v>0</v>
      </c>
      <c r="AR317">
        <v>0</v>
      </c>
      <c r="AS317">
        <v>0</v>
      </c>
      <c r="AT317" t="s">
        <v>86</v>
      </c>
      <c r="AU317" t="s">
        <v>86</v>
      </c>
      <c r="AV317" t="s">
        <v>86</v>
      </c>
      <c r="AW317" t="s">
        <v>86</v>
      </c>
      <c r="AX317" t="s">
        <v>86</v>
      </c>
      <c r="AY317" t="s">
        <v>86</v>
      </c>
      <c r="AZ317" t="s">
        <v>86</v>
      </c>
      <c r="BA317" t="s">
        <v>86</v>
      </c>
      <c r="BB317" t="s">
        <v>86</v>
      </c>
      <c r="BC317" t="s">
        <v>86</v>
      </c>
      <c r="BD317" t="s">
        <v>86</v>
      </c>
      <c r="BE317" t="s">
        <v>86</v>
      </c>
    </row>
    <row r="318" spans="1:57" x14ac:dyDescent="0.45">
      <c r="A318" t="s">
        <v>818</v>
      </c>
      <c r="B318" t="s">
        <v>77</v>
      </c>
      <c r="C318" t="s">
        <v>819</v>
      </c>
      <c r="D318" t="s">
        <v>79</v>
      </c>
      <c r="E318" s="2" t="str">
        <f>HYPERLINK("capsilon://?command=openfolder&amp;siteaddress=envoy.emaiq-na2.net&amp;folderid=FX183579E6-A886-6695-852E-BA207437D8D2","FX2202710")</f>
        <v>FX2202710</v>
      </c>
      <c r="F318" t="s">
        <v>80</v>
      </c>
      <c r="G318" t="s">
        <v>80</v>
      </c>
      <c r="H318" t="s">
        <v>81</v>
      </c>
      <c r="I318" t="s">
        <v>820</v>
      </c>
      <c r="J318">
        <v>126</v>
      </c>
      <c r="K318" t="s">
        <v>83</v>
      </c>
      <c r="L318" t="s">
        <v>84</v>
      </c>
      <c r="M318" t="s">
        <v>85</v>
      </c>
      <c r="N318">
        <v>1</v>
      </c>
      <c r="O318" s="1">
        <v>44624.738055555557</v>
      </c>
      <c r="P318" s="1">
        <v>44627.211215277777</v>
      </c>
      <c r="Q318">
        <v>212384</v>
      </c>
      <c r="R318">
        <v>1297</v>
      </c>
      <c r="S318" t="b">
        <v>0</v>
      </c>
      <c r="T318" t="s">
        <v>86</v>
      </c>
      <c r="U318" t="b">
        <v>0</v>
      </c>
      <c r="V318" t="s">
        <v>92</v>
      </c>
      <c r="W318" s="1">
        <v>44627.211215277777</v>
      </c>
      <c r="X318">
        <v>1249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126</v>
      </c>
      <c r="AE318">
        <v>106</v>
      </c>
      <c r="AF318">
        <v>0</v>
      </c>
      <c r="AG318">
        <v>5</v>
      </c>
      <c r="AH318" t="s">
        <v>86</v>
      </c>
      <c r="AI318" t="s">
        <v>86</v>
      </c>
      <c r="AJ318" t="s">
        <v>86</v>
      </c>
      <c r="AK318" t="s">
        <v>86</v>
      </c>
      <c r="AL318" t="s">
        <v>86</v>
      </c>
      <c r="AM318" t="s">
        <v>86</v>
      </c>
      <c r="AN318" t="s">
        <v>86</v>
      </c>
      <c r="AO318" t="s">
        <v>86</v>
      </c>
      <c r="AP318" t="s">
        <v>86</v>
      </c>
      <c r="AQ318" t="s">
        <v>86</v>
      </c>
      <c r="AR318" t="s">
        <v>86</v>
      </c>
      <c r="AS318" t="s">
        <v>86</v>
      </c>
      <c r="AT318" t="s">
        <v>86</v>
      </c>
      <c r="AU318" t="s">
        <v>86</v>
      </c>
      <c r="AV318" t="s">
        <v>86</v>
      </c>
      <c r="AW318" t="s">
        <v>86</v>
      </c>
      <c r="AX318" t="s">
        <v>86</v>
      </c>
      <c r="AY318" t="s">
        <v>86</v>
      </c>
      <c r="AZ318" t="s">
        <v>86</v>
      </c>
      <c r="BA318" t="s">
        <v>86</v>
      </c>
      <c r="BB318" t="s">
        <v>86</v>
      </c>
      <c r="BC318" t="s">
        <v>86</v>
      </c>
      <c r="BD318" t="s">
        <v>86</v>
      </c>
      <c r="BE318" t="s">
        <v>86</v>
      </c>
    </row>
    <row r="319" spans="1:57" hidden="1" x14ac:dyDescent="0.45">
      <c r="A319" t="s">
        <v>821</v>
      </c>
      <c r="B319" t="s">
        <v>77</v>
      </c>
      <c r="C319" t="s">
        <v>794</v>
      </c>
      <c r="D319" t="s">
        <v>79</v>
      </c>
      <c r="E319" s="2" t="str">
        <f>HYPERLINK("capsilon://?command=openfolder&amp;siteaddress=envoy.emaiq-na2.net&amp;folderid=FXD2E90888-E422-3A84-5674-EBD8ED8366FE","FX2203162")</f>
        <v>FX2203162</v>
      </c>
      <c r="F319" t="s">
        <v>80</v>
      </c>
      <c r="G319" t="s">
        <v>80</v>
      </c>
      <c r="H319" t="s">
        <v>81</v>
      </c>
      <c r="I319" t="s">
        <v>795</v>
      </c>
      <c r="J319">
        <v>268</v>
      </c>
      <c r="K319" t="s">
        <v>83</v>
      </c>
      <c r="L319" t="s">
        <v>84</v>
      </c>
      <c r="M319" t="s">
        <v>85</v>
      </c>
      <c r="N319">
        <v>2</v>
      </c>
      <c r="O319" s="1">
        <v>44624.748414351852</v>
      </c>
      <c r="P319" s="1">
        <v>44624.828761574077</v>
      </c>
      <c r="Q319">
        <v>3401</v>
      </c>
      <c r="R319">
        <v>3541</v>
      </c>
      <c r="S319" t="b">
        <v>0</v>
      </c>
      <c r="T319" t="s">
        <v>86</v>
      </c>
      <c r="U319" t="b">
        <v>1</v>
      </c>
      <c r="V319" t="s">
        <v>92</v>
      </c>
      <c r="W319" s="1">
        <v>44624.791701388887</v>
      </c>
      <c r="X319">
        <v>2319</v>
      </c>
      <c r="Y319">
        <v>285</v>
      </c>
      <c r="Z319">
        <v>0</v>
      </c>
      <c r="AA319">
        <v>285</v>
      </c>
      <c r="AB319">
        <v>37</v>
      </c>
      <c r="AC319">
        <v>204</v>
      </c>
      <c r="AD319">
        <v>-17</v>
      </c>
      <c r="AE319">
        <v>0</v>
      </c>
      <c r="AF319">
        <v>0</v>
      </c>
      <c r="AG319">
        <v>0</v>
      </c>
      <c r="AH319" t="s">
        <v>119</v>
      </c>
      <c r="AI319" s="1">
        <v>44624.828761574077</v>
      </c>
      <c r="AJ319">
        <v>1052</v>
      </c>
      <c r="AK319">
        <v>2</v>
      </c>
      <c r="AL319">
        <v>0</v>
      </c>
      <c r="AM319">
        <v>2</v>
      </c>
      <c r="AN319">
        <v>37</v>
      </c>
      <c r="AO319">
        <v>2</v>
      </c>
      <c r="AP319">
        <v>-19</v>
      </c>
      <c r="AQ319">
        <v>0</v>
      </c>
      <c r="AR319">
        <v>0</v>
      </c>
      <c r="AS319">
        <v>0</v>
      </c>
      <c r="AT319" t="s">
        <v>86</v>
      </c>
      <c r="AU319" t="s">
        <v>86</v>
      </c>
      <c r="AV319" t="s">
        <v>86</v>
      </c>
      <c r="AW319" t="s">
        <v>86</v>
      </c>
      <c r="AX319" t="s">
        <v>86</v>
      </c>
      <c r="AY319" t="s">
        <v>86</v>
      </c>
      <c r="AZ319" t="s">
        <v>86</v>
      </c>
      <c r="BA319" t="s">
        <v>86</v>
      </c>
      <c r="BB319" t="s">
        <v>86</v>
      </c>
      <c r="BC319" t="s">
        <v>86</v>
      </c>
      <c r="BD319" t="s">
        <v>86</v>
      </c>
      <c r="BE319" t="s">
        <v>86</v>
      </c>
    </row>
    <row r="320" spans="1:57" x14ac:dyDescent="0.45">
      <c r="A320" t="s">
        <v>822</v>
      </c>
      <c r="B320" t="s">
        <v>77</v>
      </c>
      <c r="C320" t="s">
        <v>823</v>
      </c>
      <c r="D320" t="s">
        <v>79</v>
      </c>
      <c r="E320" s="2" t="str">
        <f>HYPERLINK("capsilon://?command=openfolder&amp;siteaddress=envoy.emaiq-na2.net&amp;folderid=FXF77C0C47-4BE3-0321-7F04-0CD976D6B25F","FX220391")</f>
        <v>FX220391</v>
      </c>
      <c r="F320" t="s">
        <v>80</v>
      </c>
      <c r="G320" t="s">
        <v>80</v>
      </c>
      <c r="H320" t="s">
        <v>81</v>
      </c>
      <c r="I320" t="s">
        <v>824</v>
      </c>
      <c r="J320">
        <v>514</v>
      </c>
      <c r="K320" t="s">
        <v>83</v>
      </c>
      <c r="L320" t="s">
        <v>84</v>
      </c>
      <c r="M320" t="s">
        <v>85</v>
      </c>
      <c r="N320">
        <v>1</v>
      </c>
      <c r="O320" s="1">
        <v>44624.761064814818</v>
      </c>
      <c r="P320" s="1">
        <v>44627.289525462962</v>
      </c>
      <c r="Q320">
        <v>216686</v>
      </c>
      <c r="R320">
        <v>1773</v>
      </c>
      <c r="S320" t="b">
        <v>0</v>
      </c>
      <c r="T320" t="s">
        <v>86</v>
      </c>
      <c r="U320" t="b">
        <v>0</v>
      </c>
      <c r="V320" t="s">
        <v>96</v>
      </c>
      <c r="W320" s="1">
        <v>44627.289525462962</v>
      </c>
      <c r="X320">
        <v>1668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514</v>
      </c>
      <c r="AE320">
        <v>453</v>
      </c>
      <c r="AF320">
        <v>0</v>
      </c>
      <c r="AG320">
        <v>17</v>
      </c>
      <c r="AH320" t="s">
        <v>86</v>
      </c>
      <c r="AI320" t="s">
        <v>86</v>
      </c>
      <c r="AJ320" t="s">
        <v>86</v>
      </c>
      <c r="AK320" t="s">
        <v>86</v>
      </c>
      <c r="AL320" t="s">
        <v>86</v>
      </c>
      <c r="AM320" t="s">
        <v>86</v>
      </c>
      <c r="AN320" t="s">
        <v>86</v>
      </c>
      <c r="AO320" t="s">
        <v>86</v>
      </c>
      <c r="AP320" t="s">
        <v>86</v>
      </c>
      <c r="AQ320" t="s">
        <v>86</v>
      </c>
      <c r="AR320" t="s">
        <v>86</v>
      </c>
      <c r="AS320" t="s">
        <v>86</v>
      </c>
      <c r="AT320" t="s">
        <v>86</v>
      </c>
      <c r="AU320" t="s">
        <v>86</v>
      </c>
      <c r="AV320" t="s">
        <v>86</v>
      </c>
      <c r="AW320" t="s">
        <v>86</v>
      </c>
      <c r="AX320" t="s">
        <v>86</v>
      </c>
      <c r="AY320" t="s">
        <v>86</v>
      </c>
      <c r="AZ320" t="s">
        <v>86</v>
      </c>
      <c r="BA320" t="s">
        <v>86</v>
      </c>
      <c r="BB320" t="s">
        <v>86</v>
      </c>
      <c r="BC320" t="s">
        <v>86</v>
      </c>
      <c r="BD320" t="s">
        <v>86</v>
      </c>
      <c r="BE320" t="s">
        <v>86</v>
      </c>
    </row>
    <row r="321" spans="1:57" hidden="1" x14ac:dyDescent="0.45">
      <c r="A321" t="s">
        <v>825</v>
      </c>
      <c r="B321" t="s">
        <v>77</v>
      </c>
      <c r="C321" t="s">
        <v>826</v>
      </c>
      <c r="D321" t="s">
        <v>79</v>
      </c>
      <c r="E321" s="2" t="str">
        <f>HYPERLINK("capsilon://?command=openfolder&amp;siteaddress=envoy.emaiq-na2.net&amp;folderid=FX35F2F463-F192-EA1A-9902-131A9A461C2D","FX220347")</f>
        <v>FX220347</v>
      </c>
      <c r="F321" t="s">
        <v>80</v>
      </c>
      <c r="G321" t="s">
        <v>80</v>
      </c>
      <c r="H321" t="s">
        <v>81</v>
      </c>
      <c r="I321" t="s">
        <v>827</v>
      </c>
      <c r="J321">
        <v>116</v>
      </c>
      <c r="K321" t="s">
        <v>83</v>
      </c>
      <c r="L321" t="s">
        <v>84</v>
      </c>
      <c r="M321" t="s">
        <v>85</v>
      </c>
      <c r="N321">
        <v>2</v>
      </c>
      <c r="O321" s="1">
        <v>44624.773287037038</v>
      </c>
      <c r="P321" s="1">
        <v>44627.276932870373</v>
      </c>
      <c r="Q321">
        <v>215018</v>
      </c>
      <c r="R321">
        <v>1297</v>
      </c>
      <c r="S321" t="b">
        <v>0</v>
      </c>
      <c r="T321" t="s">
        <v>86</v>
      </c>
      <c r="U321" t="b">
        <v>0</v>
      </c>
      <c r="V321" t="s">
        <v>347</v>
      </c>
      <c r="W321" s="1">
        <v>44624.785555555558</v>
      </c>
      <c r="X321">
        <v>475</v>
      </c>
      <c r="Y321">
        <v>95</v>
      </c>
      <c r="Z321">
        <v>0</v>
      </c>
      <c r="AA321">
        <v>95</v>
      </c>
      <c r="AB321">
        <v>0</v>
      </c>
      <c r="AC321">
        <v>33</v>
      </c>
      <c r="AD321">
        <v>21</v>
      </c>
      <c r="AE321">
        <v>0</v>
      </c>
      <c r="AF321">
        <v>0</v>
      </c>
      <c r="AG321">
        <v>0</v>
      </c>
      <c r="AH321" t="s">
        <v>199</v>
      </c>
      <c r="AI321" s="1">
        <v>44627.276932870373</v>
      </c>
      <c r="AJ321">
        <v>774</v>
      </c>
      <c r="AK321">
        <v>1</v>
      </c>
      <c r="AL321">
        <v>0</v>
      </c>
      <c r="AM321">
        <v>1</v>
      </c>
      <c r="AN321">
        <v>0</v>
      </c>
      <c r="AO321">
        <v>1</v>
      </c>
      <c r="AP321">
        <v>20</v>
      </c>
      <c r="AQ321">
        <v>0</v>
      </c>
      <c r="AR321">
        <v>0</v>
      </c>
      <c r="AS321">
        <v>0</v>
      </c>
      <c r="AT321" t="s">
        <v>86</v>
      </c>
      <c r="AU321" t="s">
        <v>86</v>
      </c>
      <c r="AV321" t="s">
        <v>86</v>
      </c>
      <c r="AW321" t="s">
        <v>86</v>
      </c>
      <c r="AX321" t="s">
        <v>86</v>
      </c>
      <c r="AY321" t="s">
        <v>86</v>
      </c>
      <c r="AZ321" t="s">
        <v>86</v>
      </c>
      <c r="BA321" t="s">
        <v>86</v>
      </c>
      <c r="BB321" t="s">
        <v>86</v>
      </c>
      <c r="BC321" t="s">
        <v>86</v>
      </c>
      <c r="BD321" t="s">
        <v>86</v>
      </c>
      <c r="BE321" t="s">
        <v>86</v>
      </c>
    </row>
    <row r="322" spans="1:57" hidden="1" x14ac:dyDescent="0.45">
      <c r="A322" t="s">
        <v>828</v>
      </c>
      <c r="B322" t="s">
        <v>77</v>
      </c>
      <c r="C322" t="s">
        <v>674</v>
      </c>
      <c r="D322" t="s">
        <v>79</v>
      </c>
      <c r="E322" s="2" t="str">
        <f>HYPERLINK("capsilon://?command=openfolder&amp;siteaddress=envoy.emaiq-na2.net&amp;folderid=FXC08B80A5-E302-C7A8-83DD-3DE223127C2D","FX2202568")</f>
        <v>FX2202568</v>
      </c>
      <c r="F322" t="s">
        <v>80</v>
      </c>
      <c r="G322" t="s">
        <v>80</v>
      </c>
      <c r="H322" t="s">
        <v>81</v>
      </c>
      <c r="I322" t="s">
        <v>829</v>
      </c>
      <c r="J322">
        <v>66</v>
      </c>
      <c r="K322" t="s">
        <v>83</v>
      </c>
      <c r="L322" t="s">
        <v>84</v>
      </c>
      <c r="M322" t="s">
        <v>85</v>
      </c>
      <c r="N322">
        <v>2</v>
      </c>
      <c r="O322" s="1">
        <v>44624.774224537039</v>
      </c>
      <c r="P322" s="1">
        <v>44627.29828703704</v>
      </c>
      <c r="Q322">
        <v>217648</v>
      </c>
      <c r="R322">
        <v>431</v>
      </c>
      <c r="S322" t="b">
        <v>0</v>
      </c>
      <c r="T322" t="s">
        <v>86</v>
      </c>
      <c r="U322" t="b">
        <v>0</v>
      </c>
      <c r="V322" t="s">
        <v>347</v>
      </c>
      <c r="W322" s="1">
        <v>44624.789027777777</v>
      </c>
      <c r="X322">
        <v>300</v>
      </c>
      <c r="Y322">
        <v>52</v>
      </c>
      <c r="Z322">
        <v>0</v>
      </c>
      <c r="AA322">
        <v>52</v>
      </c>
      <c r="AB322">
        <v>0</v>
      </c>
      <c r="AC322">
        <v>37</v>
      </c>
      <c r="AD322">
        <v>14</v>
      </c>
      <c r="AE322">
        <v>0</v>
      </c>
      <c r="AF322">
        <v>0</v>
      </c>
      <c r="AG322">
        <v>0</v>
      </c>
      <c r="AH322" t="s">
        <v>199</v>
      </c>
      <c r="AI322" s="1">
        <v>44627.29828703704</v>
      </c>
      <c r="AJ322">
        <v>131</v>
      </c>
      <c r="AK322">
        <v>1</v>
      </c>
      <c r="AL322">
        <v>0</v>
      </c>
      <c r="AM322">
        <v>1</v>
      </c>
      <c r="AN322">
        <v>0</v>
      </c>
      <c r="AO322">
        <v>1</v>
      </c>
      <c r="AP322">
        <v>13</v>
      </c>
      <c r="AQ322">
        <v>0</v>
      </c>
      <c r="AR322">
        <v>0</v>
      </c>
      <c r="AS322">
        <v>0</v>
      </c>
      <c r="AT322" t="s">
        <v>86</v>
      </c>
      <c r="AU322" t="s">
        <v>86</v>
      </c>
      <c r="AV322" t="s">
        <v>86</v>
      </c>
      <c r="AW322" t="s">
        <v>86</v>
      </c>
      <c r="AX322" t="s">
        <v>86</v>
      </c>
      <c r="AY322" t="s">
        <v>86</v>
      </c>
      <c r="AZ322" t="s">
        <v>86</v>
      </c>
      <c r="BA322" t="s">
        <v>86</v>
      </c>
      <c r="BB322" t="s">
        <v>86</v>
      </c>
      <c r="BC322" t="s">
        <v>86</v>
      </c>
      <c r="BD322" t="s">
        <v>86</v>
      </c>
      <c r="BE322" t="s">
        <v>86</v>
      </c>
    </row>
    <row r="323" spans="1:57" hidden="1" x14ac:dyDescent="0.45">
      <c r="A323" t="s">
        <v>830</v>
      </c>
      <c r="B323" t="s">
        <v>77</v>
      </c>
      <c r="C323" t="s">
        <v>340</v>
      </c>
      <c r="D323" t="s">
        <v>79</v>
      </c>
      <c r="E323" s="2" t="str">
        <f>HYPERLINK("capsilon://?command=openfolder&amp;siteaddress=envoy.emaiq-na2.net&amp;folderid=FXBEA6FFB6-0935-AB5D-7A17-2765E4599688","FX2202666")</f>
        <v>FX2202666</v>
      </c>
      <c r="F323" t="s">
        <v>80</v>
      </c>
      <c r="G323" t="s">
        <v>80</v>
      </c>
      <c r="H323" t="s">
        <v>81</v>
      </c>
      <c r="I323" t="s">
        <v>831</v>
      </c>
      <c r="J323">
        <v>66</v>
      </c>
      <c r="K323" t="s">
        <v>83</v>
      </c>
      <c r="L323" t="s">
        <v>84</v>
      </c>
      <c r="M323" t="s">
        <v>85</v>
      </c>
      <c r="N323">
        <v>2</v>
      </c>
      <c r="O323" s="1">
        <v>44624.78396990741</v>
      </c>
      <c r="P323" s="1">
        <v>44627.305069444446</v>
      </c>
      <c r="Q323">
        <v>216897</v>
      </c>
      <c r="R323">
        <v>926</v>
      </c>
      <c r="S323" t="b">
        <v>0</v>
      </c>
      <c r="T323" t="s">
        <v>86</v>
      </c>
      <c r="U323" t="b">
        <v>0</v>
      </c>
      <c r="V323" t="s">
        <v>347</v>
      </c>
      <c r="W323" s="1">
        <v>44624.792986111112</v>
      </c>
      <c r="X323">
        <v>341</v>
      </c>
      <c r="Y323">
        <v>52</v>
      </c>
      <c r="Z323">
        <v>0</v>
      </c>
      <c r="AA323">
        <v>52</v>
      </c>
      <c r="AB323">
        <v>0</v>
      </c>
      <c r="AC323">
        <v>43</v>
      </c>
      <c r="AD323">
        <v>14</v>
      </c>
      <c r="AE323">
        <v>0</v>
      </c>
      <c r="AF323">
        <v>0</v>
      </c>
      <c r="AG323">
        <v>0</v>
      </c>
      <c r="AH323" t="s">
        <v>199</v>
      </c>
      <c r="AI323" s="1">
        <v>44627.305069444446</v>
      </c>
      <c r="AJ323">
        <v>585</v>
      </c>
      <c r="AK323">
        <v>3</v>
      </c>
      <c r="AL323">
        <v>0</v>
      </c>
      <c r="AM323">
        <v>3</v>
      </c>
      <c r="AN323">
        <v>0</v>
      </c>
      <c r="AO323">
        <v>3</v>
      </c>
      <c r="AP323">
        <v>11</v>
      </c>
      <c r="AQ323">
        <v>0</v>
      </c>
      <c r="AR323">
        <v>0</v>
      </c>
      <c r="AS323">
        <v>0</v>
      </c>
      <c r="AT323" t="s">
        <v>86</v>
      </c>
      <c r="AU323" t="s">
        <v>86</v>
      </c>
      <c r="AV323" t="s">
        <v>86</v>
      </c>
      <c r="AW323" t="s">
        <v>86</v>
      </c>
      <c r="AX323" t="s">
        <v>86</v>
      </c>
      <c r="AY323" t="s">
        <v>86</v>
      </c>
      <c r="AZ323" t="s">
        <v>86</v>
      </c>
      <c r="BA323" t="s">
        <v>86</v>
      </c>
      <c r="BB323" t="s">
        <v>86</v>
      </c>
      <c r="BC323" t="s">
        <v>86</v>
      </c>
      <c r="BD323" t="s">
        <v>86</v>
      </c>
      <c r="BE323" t="s">
        <v>86</v>
      </c>
    </row>
    <row r="324" spans="1:57" x14ac:dyDescent="0.45">
      <c r="A324" t="s">
        <v>832</v>
      </c>
      <c r="B324" t="s">
        <v>77</v>
      </c>
      <c r="C324" t="s">
        <v>833</v>
      </c>
      <c r="D324" t="s">
        <v>79</v>
      </c>
      <c r="E324" s="2" t="str">
        <f>HYPERLINK("capsilon://?command=openfolder&amp;siteaddress=envoy.emaiq-na2.net&amp;folderid=FXEB7D8AE8-A6C4-6D61-69C5-FEE1C03AFE9E","FX2202506")</f>
        <v>FX2202506</v>
      </c>
      <c r="F324" t="s">
        <v>80</v>
      </c>
      <c r="G324" t="s">
        <v>80</v>
      </c>
      <c r="H324" t="s">
        <v>81</v>
      </c>
      <c r="I324" t="s">
        <v>834</v>
      </c>
      <c r="J324">
        <v>160</v>
      </c>
      <c r="K324" t="s">
        <v>83</v>
      </c>
      <c r="L324" t="s">
        <v>84</v>
      </c>
      <c r="M324" t="s">
        <v>85</v>
      </c>
      <c r="N324">
        <v>1</v>
      </c>
      <c r="O324" s="1">
        <v>44624.799710648149</v>
      </c>
      <c r="P324" s="1">
        <v>44627.330069444448</v>
      </c>
      <c r="Q324">
        <v>217535</v>
      </c>
      <c r="R324">
        <v>1088</v>
      </c>
      <c r="S324" t="b">
        <v>0</v>
      </c>
      <c r="T324" t="s">
        <v>86</v>
      </c>
      <c r="U324" t="b">
        <v>0</v>
      </c>
      <c r="V324" t="s">
        <v>96</v>
      </c>
      <c r="W324" s="1">
        <v>44627.330069444448</v>
      </c>
      <c r="X324">
        <v>803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160</v>
      </c>
      <c r="AE324">
        <v>127</v>
      </c>
      <c r="AF324">
        <v>0</v>
      </c>
      <c r="AG324">
        <v>6</v>
      </c>
      <c r="AH324" t="s">
        <v>86</v>
      </c>
      <c r="AI324" t="s">
        <v>86</v>
      </c>
      <c r="AJ324" t="s">
        <v>86</v>
      </c>
      <c r="AK324" t="s">
        <v>86</v>
      </c>
      <c r="AL324" t="s">
        <v>86</v>
      </c>
      <c r="AM324" t="s">
        <v>86</v>
      </c>
      <c r="AN324" t="s">
        <v>86</v>
      </c>
      <c r="AO324" t="s">
        <v>86</v>
      </c>
      <c r="AP324" t="s">
        <v>86</v>
      </c>
      <c r="AQ324" t="s">
        <v>86</v>
      </c>
      <c r="AR324" t="s">
        <v>86</v>
      </c>
      <c r="AS324" t="s">
        <v>86</v>
      </c>
      <c r="AT324" t="s">
        <v>86</v>
      </c>
      <c r="AU324" t="s">
        <v>86</v>
      </c>
      <c r="AV324" t="s">
        <v>86</v>
      </c>
      <c r="AW324" t="s">
        <v>86</v>
      </c>
      <c r="AX324" t="s">
        <v>86</v>
      </c>
      <c r="AY324" t="s">
        <v>86</v>
      </c>
      <c r="AZ324" t="s">
        <v>86</v>
      </c>
      <c r="BA324" t="s">
        <v>86</v>
      </c>
      <c r="BB324" t="s">
        <v>86</v>
      </c>
      <c r="BC324" t="s">
        <v>86</v>
      </c>
      <c r="BD324" t="s">
        <v>86</v>
      </c>
      <c r="BE324" t="s">
        <v>86</v>
      </c>
    </row>
    <row r="325" spans="1:57" x14ac:dyDescent="0.45">
      <c r="A325" t="s">
        <v>835</v>
      </c>
      <c r="B325" t="s">
        <v>77</v>
      </c>
      <c r="C325" t="s">
        <v>102</v>
      </c>
      <c r="D325" t="s">
        <v>79</v>
      </c>
      <c r="E325" s="2" t="str">
        <f>HYPERLINK("capsilon://?command=openfolder&amp;siteaddress=envoy.emaiq-na2.net&amp;folderid=FXCAD141DA-BBE3-95B0-7541-1B2A65512443","FX2202673")</f>
        <v>FX2202673</v>
      </c>
      <c r="F325" t="s">
        <v>80</v>
      </c>
      <c r="G325" t="s">
        <v>80</v>
      </c>
      <c r="H325" t="s">
        <v>81</v>
      </c>
      <c r="I325" t="s">
        <v>836</v>
      </c>
      <c r="J325">
        <v>66</v>
      </c>
      <c r="K325" t="s">
        <v>83</v>
      </c>
      <c r="L325" t="s">
        <v>84</v>
      </c>
      <c r="M325" t="s">
        <v>85</v>
      </c>
      <c r="N325">
        <v>1</v>
      </c>
      <c r="O325" s="1">
        <v>44624.800659722219</v>
      </c>
      <c r="P325" s="1">
        <v>44627.372337962966</v>
      </c>
      <c r="Q325">
        <v>221578</v>
      </c>
      <c r="R325">
        <v>615</v>
      </c>
      <c r="S325" t="b">
        <v>0</v>
      </c>
      <c r="T325" t="s">
        <v>86</v>
      </c>
      <c r="U325" t="b">
        <v>0</v>
      </c>
      <c r="V325" t="s">
        <v>96</v>
      </c>
      <c r="W325" s="1">
        <v>44627.372337962966</v>
      </c>
      <c r="X325">
        <v>447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66</v>
      </c>
      <c r="AE325">
        <v>52</v>
      </c>
      <c r="AF325">
        <v>0</v>
      </c>
      <c r="AG325">
        <v>4</v>
      </c>
      <c r="AH325" t="s">
        <v>86</v>
      </c>
      <c r="AI325" t="s">
        <v>86</v>
      </c>
      <c r="AJ325" t="s">
        <v>86</v>
      </c>
      <c r="AK325" t="s">
        <v>86</v>
      </c>
      <c r="AL325" t="s">
        <v>86</v>
      </c>
      <c r="AM325" t="s">
        <v>86</v>
      </c>
      <c r="AN325" t="s">
        <v>86</v>
      </c>
      <c r="AO325" t="s">
        <v>86</v>
      </c>
      <c r="AP325" t="s">
        <v>86</v>
      </c>
      <c r="AQ325" t="s">
        <v>86</v>
      </c>
      <c r="AR325" t="s">
        <v>86</v>
      </c>
      <c r="AS325" t="s">
        <v>86</v>
      </c>
      <c r="AT325" t="s">
        <v>86</v>
      </c>
      <c r="AU325" t="s">
        <v>86</v>
      </c>
      <c r="AV325" t="s">
        <v>86</v>
      </c>
      <c r="AW325" t="s">
        <v>86</v>
      </c>
      <c r="AX325" t="s">
        <v>86</v>
      </c>
      <c r="AY325" t="s">
        <v>86</v>
      </c>
      <c r="AZ325" t="s">
        <v>86</v>
      </c>
      <c r="BA325" t="s">
        <v>86</v>
      </c>
      <c r="BB325" t="s">
        <v>86</v>
      </c>
      <c r="BC325" t="s">
        <v>86</v>
      </c>
      <c r="BD325" t="s">
        <v>86</v>
      </c>
      <c r="BE325" t="s">
        <v>86</v>
      </c>
    </row>
    <row r="326" spans="1:57" x14ac:dyDescent="0.45">
      <c r="A326" t="s">
        <v>837</v>
      </c>
      <c r="B326" t="s">
        <v>77</v>
      </c>
      <c r="C326" t="s">
        <v>838</v>
      </c>
      <c r="D326" t="s">
        <v>79</v>
      </c>
      <c r="E326" s="2" t="str">
        <f>HYPERLINK("capsilon://?command=openfolder&amp;siteaddress=envoy.emaiq-na2.net&amp;folderid=FX4761B618-B375-A070-9FBC-28DD47AC5A34","FX2202784")</f>
        <v>FX2202784</v>
      </c>
      <c r="F326" t="s">
        <v>80</v>
      </c>
      <c r="G326" t="s">
        <v>80</v>
      </c>
      <c r="H326" t="s">
        <v>81</v>
      </c>
      <c r="I326" t="s">
        <v>839</v>
      </c>
      <c r="J326">
        <v>297</v>
      </c>
      <c r="K326" t="s">
        <v>83</v>
      </c>
      <c r="L326" t="s">
        <v>84</v>
      </c>
      <c r="M326" t="s">
        <v>85</v>
      </c>
      <c r="N326">
        <v>1</v>
      </c>
      <c r="O326" s="1">
        <v>44624.832349537035</v>
      </c>
      <c r="P326" s="1">
        <v>44627.424085648148</v>
      </c>
      <c r="Q326">
        <v>223003</v>
      </c>
      <c r="R326">
        <v>923</v>
      </c>
      <c r="S326" t="b">
        <v>0</v>
      </c>
      <c r="T326" t="s">
        <v>86</v>
      </c>
      <c r="U326" t="b">
        <v>0</v>
      </c>
      <c r="V326" t="s">
        <v>191</v>
      </c>
      <c r="W326" s="1">
        <v>44627.424085648148</v>
      </c>
      <c r="X326">
        <v>595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297</v>
      </c>
      <c r="AE326">
        <v>257</v>
      </c>
      <c r="AF326">
        <v>0</v>
      </c>
      <c r="AG326">
        <v>12</v>
      </c>
      <c r="AH326" t="s">
        <v>86</v>
      </c>
      <c r="AI326" t="s">
        <v>86</v>
      </c>
      <c r="AJ326" t="s">
        <v>86</v>
      </c>
      <c r="AK326" t="s">
        <v>86</v>
      </c>
      <c r="AL326" t="s">
        <v>86</v>
      </c>
      <c r="AM326" t="s">
        <v>86</v>
      </c>
      <c r="AN326" t="s">
        <v>86</v>
      </c>
      <c r="AO326" t="s">
        <v>86</v>
      </c>
      <c r="AP326" t="s">
        <v>86</v>
      </c>
      <c r="AQ326" t="s">
        <v>86</v>
      </c>
      <c r="AR326" t="s">
        <v>86</v>
      </c>
      <c r="AS326" t="s">
        <v>86</v>
      </c>
      <c r="AT326" t="s">
        <v>86</v>
      </c>
      <c r="AU326" t="s">
        <v>86</v>
      </c>
      <c r="AV326" t="s">
        <v>86</v>
      </c>
      <c r="AW326" t="s">
        <v>86</v>
      </c>
      <c r="AX326" t="s">
        <v>86</v>
      </c>
      <c r="AY326" t="s">
        <v>86</v>
      </c>
      <c r="AZ326" t="s">
        <v>86</v>
      </c>
      <c r="BA326" t="s">
        <v>86</v>
      </c>
      <c r="BB326" t="s">
        <v>86</v>
      </c>
      <c r="BC326" t="s">
        <v>86</v>
      </c>
      <c r="BD326" t="s">
        <v>86</v>
      </c>
      <c r="BE326" t="s">
        <v>86</v>
      </c>
    </row>
    <row r="327" spans="1:57" x14ac:dyDescent="0.45">
      <c r="A327" t="s">
        <v>840</v>
      </c>
      <c r="B327" t="s">
        <v>77</v>
      </c>
      <c r="C327" t="s">
        <v>841</v>
      </c>
      <c r="D327" t="s">
        <v>79</v>
      </c>
      <c r="E327" s="2" t="str">
        <f>HYPERLINK("capsilon://?command=openfolder&amp;siteaddress=envoy.emaiq-na2.net&amp;folderid=FX524815C7-770D-EE1D-0EAE-5BEE579D9A07","FX2202702")</f>
        <v>FX2202702</v>
      </c>
      <c r="F327" t="s">
        <v>80</v>
      </c>
      <c r="G327" t="s">
        <v>80</v>
      </c>
      <c r="H327" t="s">
        <v>81</v>
      </c>
      <c r="I327" t="s">
        <v>842</v>
      </c>
      <c r="J327">
        <v>469</v>
      </c>
      <c r="K327" t="s">
        <v>83</v>
      </c>
      <c r="L327" t="s">
        <v>84</v>
      </c>
      <c r="M327" t="s">
        <v>79</v>
      </c>
      <c r="N327">
        <v>1</v>
      </c>
      <c r="O327" s="1">
        <v>44624.852337962962</v>
      </c>
      <c r="P327" s="1">
        <v>44627.702743055554</v>
      </c>
      <c r="Q327">
        <v>243361</v>
      </c>
      <c r="R327">
        <v>2914</v>
      </c>
      <c r="S327" t="b">
        <v>0</v>
      </c>
      <c r="T327" t="s">
        <v>87</v>
      </c>
      <c r="U327" t="b">
        <v>0</v>
      </c>
      <c r="V327" t="s">
        <v>87</v>
      </c>
      <c r="W327" s="1">
        <v>44627.702743055554</v>
      </c>
      <c r="X327">
        <v>2817</v>
      </c>
      <c r="Y327">
        <v>348</v>
      </c>
      <c r="Z327">
        <v>0</v>
      </c>
      <c r="AA327">
        <v>348</v>
      </c>
      <c r="AB327">
        <v>57</v>
      </c>
      <c r="AC327">
        <v>158</v>
      </c>
      <c r="AD327">
        <v>121</v>
      </c>
      <c r="AE327">
        <v>0</v>
      </c>
      <c r="AF327">
        <v>0</v>
      </c>
      <c r="AG327">
        <v>0</v>
      </c>
      <c r="AH327" t="s">
        <v>86</v>
      </c>
      <c r="AI327" t="s">
        <v>86</v>
      </c>
      <c r="AJ327" t="s">
        <v>86</v>
      </c>
      <c r="AK327" t="s">
        <v>86</v>
      </c>
      <c r="AL327" t="s">
        <v>86</v>
      </c>
      <c r="AM327" t="s">
        <v>86</v>
      </c>
      <c r="AN327" t="s">
        <v>86</v>
      </c>
      <c r="AO327" t="s">
        <v>86</v>
      </c>
      <c r="AP327" t="s">
        <v>86</v>
      </c>
      <c r="AQ327" t="s">
        <v>86</v>
      </c>
      <c r="AR327" t="s">
        <v>86</v>
      </c>
      <c r="AS327" t="s">
        <v>86</v>
      </c>
      <c r="AT327" t="s">
        <v>86</v>
      </c>
      <c r="AU327" t="s">
        <v>86</v>
      </c>
      <c r="AV327" t="s">
        <v>86</v>
      </c>
      <c r="AW327" t="s">
        <v>86</v>
      </c>
      <c r="AX327" t="s">
        <v>86</v>
      </c>
      <c r="AY327" t="s">
        <v>86</v>
      </c>
      <c r="AZ327" t="s">
        <v>86</v>
      </c>
      <c r="BA327" t="s">
        <v>86</v>
      </c>
      <c r="BB327" t="s">
        <v>86</v>
      </c>
      <c r="BC327" t="s">
        <v>86</v>
      </c>
      <c r="BD327" t="s">
        <v>86</v>
      </c>
      <c r="BE327" t="s">
        <v>86</v>
      </c>
    </row>
    <row r="328" spans="1:57" x14ac:dyDescent="0.45">
      <c r="A328" t="s">
        <v>843</v>
      </c>
      <c r="B328" t="s">
        <v>77</v>
      </c>
      <c r="C328" t="s">
        <v>844</v>
      </c>
      <c r="D328" t="s">
        <v>79</v>
      </c>
      <c r="E328" s="2" t="str">
        <f>HYPERLINK("capsilon://?command=openfolder&amp;siteaddress=envoy.emaiq-na2.net&amp;folderid=FX74849388-7905-6156-3E70-FDE754D3BC7C","FX220339")</f>
        <v>FX220339</v>
      </c>
      <c r="F328" t="s">
        <v>80</v>
      </c>
      <c r="G328" t="s">
        <v>80</v>
      </c>
      <c r="H328" t="s">
        <v>81</v>
      </c>
      <c r="I328" t="s">
        <v>845</v>
      </c>
      <c r="J328">
        <v>544</v>
      </c>
      <c r="K328" t="s">
        <v>83</v>
      </c>
      <c r="L328" t="s">
        <v>84</v>
      </c>
      <c r="M328" t="s">
        <v>85</v>
      </c>
      <c r="N328">
        <v>2</v>
      </c>
      <c r="O328" s="1">
        <v>44625.076782407406</v>
      </c>
      <c r="P328" s="1">
        <v>44627.669050925928</v>
      </c>
      <c r="Q328">
        <v>220582</v>
      </c>
      <c r="R328">
        <v>3390</v>
      </c>
      <c r="S328" t="b">
        <v>0</v>
      </c>
      <c r="T328" t="s">
        <v>86</v>
      </c>
      <c r="U328" t="b">
        <v>1</v>
      </c>
      <c r="V328" t="s">
        <v>92</v>
      </c>
      <c r="W328" s="1">
        <v>44627.344305555554</v>
      </c>
      <c r="X328">
        <v>2293</v>
      </c>
      <c r="Y328">
        <v>425</v>
      </c>
      <c r="Z328">
        <v>0</v>
      </c>
      <c r="AA328">
        <v>425</v>
      </c>
      <c r="AB328">
        <v>0</v>
      </c>
      <c r="AC328">
        <v>237</v>
      </c>
      <c r="AD328">
        <v>119</v>
      </c>
      <c r="AE328">
        <v>0</v>
      </c>
      <c r="AF328">
        <v>0</v>
      </c>
      <c r="AG328">
        <v>0</v>
      </c>
      <c r="AH328" t="s">
        <v>216</v>
      </c>
      <c r="AI328" s="1">
        <v>44627.669050925928</v>
      </c>
      <c r="AJ328">
        <v>1004</v>
      </c>
      <c r="AK328">
        <v>4</v>
      </c>
      <c r="AL328">
        <v>0</v>
      </c>
      <c r="AM328">
        <v>4</v>
      </c>
      <c r="AN328">
        <v>0</v>
      </c>
      <c r="AO328">
        <v>4</v>
      </c>
      <c r="AP328">
        <v>115</v>
      </c>
      <c r="AQ328">
        <v>0</v>
      </c>
      <c r="AR328">
        <v>0</v>
      </c>
      <c r="AS328">
        <v>0</v>
      </c>
      <c r="AT328" t="s">
        <v>86</v>
      </c>
      <c r="AU328" t="s">
        <v>86</v>
      </c>
      <c r="AV328" t="s">
        <v>86</v>
      </c>
      <c r="AW328" t="s">
        <v>86</v>
      </c>
      <c r="AX328" t="s">
        <v>86</v>
      </c>
      <c r="AY328" t="s">
        <v>86</v>
      </c>
      <c r="AZ328" t="s">
        <v>86</v>
      </c>
      <c r="BA328" t="s">
        <v>86</v>
      </c>
      <c r="BB328" t="s">
        <v>86</v>
      </c>
      <c r="BC328" t="s">
        <v>86</v>
      </c>
      <c r="BD328" t="s">
        <v>86</v>
      </c>
      <c r="BE328" t="s">
        <v>86</v>
      </c>
    </row>
    <row r="329" spans="1:57" x14ac:dyDescent="0.45">
      <c r="A329" t="s">
        <v>846</v>
      </c>
      <c r="B329" t="s">
        <v>77</v>
      </c>
      <c r="C329" t="s">
        <v>847</v>
      </c>
      <c r="D329" t="s">
        <v>79</v>
      </c>
      <c r="E329" s="2" t="str">
        <f>HYPERLINK("capsilon://?command=openfolder&amp;siteaddress=envoy.emaiq-na2.net&amp;folderid=FXE1738704-FA8C-0297-2688-9C52990747E2","FX2201299")</f>
        <v>FX2201299</v>
      </c>
      <c r="F329" t="s">
        <v>80</v>
      </c>
      <c r="G329" t="s">
        <v>80</v>
      </c>
      <c r="H329" t="s">
        <v>81</v>
      </c>
      <c r="I329" t="s">
        <v>848</v>
      </c>
      <c r="J329">
        <v>66</v>
      </c>
      <c r="K329" t="s">
        <v>83</v>
      </c>
      <c r="L329" t="s">
        <v>84</v>
      </c>
      <c r="M329" t="s">
        <v>85</v>
      </c>
      <c r="N329">
        <v>2</v>
      </c>
      <c r="O329" s="1">
        <v>44625.602476851855</v>
      </c>
      <c r="P329" s="1">
        <v>44627.687754629631</v>
      </c>
      <c r="Q329">
        <v>180096</v>
      </c>
      <c r="R329">
        <v>72</v>
      </c>
      <c r="S329" t="b">
        <v>0</v>
      </c>
      <c r="T329" t="s">
        <v>86</v>
      </c>
      <c r="U329" t="b">
        <v>0</v>
      </c>
      <c r="V329" t="s">
        <v>92</v>
      </c>
      <c r="W329" s="1">
        <v>44627.344895833332</v>
      </c>
      <c r="X329">
        <v>51</v>
      </c>
      <c r="Y329">
        <v>0</v>
      </c>
      <c r="Z329">
        <v>0</v>
      </c>
      <c r="AA329">
        <v>0</v>
      </c>
      <c r="AB329">
        <v>52</v>
      </c>
      <c r="AC329">
        <v>0</v>
      </c>
      <c r="AD329">
        <v>66</v>
      </c>
      <c r="AE329">
        <v>0</v>
      </c>
      <c r="AF329">
        <v>0</v>
      </c>
      <c r="AG329">
        <v>0</v>
      </c>
      <c r="AH329" t="s">
        <v>216</v>
      </c>
      <c r="AI329" s="1">
        <v>44627.687754629631</v>
      </c>
      <c r="AJ329">
        <v>21</v>
      </c>
      <c r="AK329">
        <v>0</v>
      </c>
      <c r="AL329">
        <v>0</v>
      </c>
      <c r="AM329">
        <v>0</v>
      </c>
      <c r="AN329">
        <v>52</v>
      </c>
      <c r="AO329">
        <v>0</v>
      </c>
      <c r="AP329">
        <v>66</v>
      </c>
      <c r="AQ329">
        <v>0</v>
      </c>
      <c r="AR329">
        <v>0</v>
      </c>
      <c r="AS329">
        <v>0</v>
      </c>
      <c r="AT329" t="s">
        <v>86</v>
      </c>
      <c r="AU329" t="s">
        <v>86</v>
      </c>
      <c r="AV329" t="s">
        <v>86</v>
      </c>
      <c r="AW329" t="s">
        <v>86</v>
      </c>
      <c r="AX329" t="s">
        <v>86</v>
      </c>
      <c r="AY329" t="s">
        <v>86</v>
      </c>
      <c r="AZ329" t="s">
        <v>86</v>
      </c>
      <c r="BA329" t="s">
        <v>86</v>
      </c>
      <c r="BB329" t="s">
        <v>86</v>
      </c>
      <c r="BC329" t="s">
        <v>86</v>
      </c>
      <c r="BD329" t="s">
        <v>86</v>
      </c>
      <c r="BE329" t="s">
        <v>86</v>
      </c>
    </row>
    <row r="330" spans="1:57" x14ac:dyDescent="0.45">
      <c r="A330" t="s">
        <v>849</v>
      </c>
      <c r="B330" t="s">
        <v>77</v>
      </c>
      <c r="C330" t="s">
        <v>850</v>
      </c>
      <c r="D330" t="s">
        <v>79</v>
      </c>
      <c r="E330" s="2" t="str">
        <f>HYPERLINK("capsilon://?command=openfolder&amp;siteaddress=envoy.emaiq-na2.net&amp;folderid=FX6F3350DB-80F9-5C1B-4578-202B0060BA3A","FX2202810")</f>
        <v>FX2202810</v>
      </c>
      <c r="F330" t="s">
        <v>80</v>
      </c>
      <c r="G330" t="s">
        <v>80</v>
      </c>
      <c r="H330" t="s">
        <v>81</v>
      </c>
      <c r="I330" t="s">
        <v>851</v>
      </c>
      <c r="J330">
        <v>103</v>
      </c>
      <c r="K330" t="s">
        <v>83</v>
      </c>
      <c r="L330" t="s">
        <v>84</v>
      </c>
      <c r="M330" t="s">
        <v>85</v>
      </c>
      <c r="N330">
        <v>2</v>
      </c>
      <c r="O330" s="1">
        <v>44625.749085648145</v>
      </c>
      <c r="P330" s="1">
        <v>44627.695231481484</v>
      </c>
      <c r="Q330">
        <v>166314</v>
      </c>
      <c r="R330">
        <v>1833</v>
      </c>
      <c r="S330" t="b">
        <v>0</v>
      </c>
      <c r="T330" t="s">
        <v>86</v>
      </c>
      <c r="U330" t="b">
        <v>0</v>
      </c>
      <c r="V330" t="s">
        <v>92</v>
      </c>
      <c r="W330" s="1">
        <v>44627.365787037037</v>
      </c>
      <c r="X330">
        <v>805</v>
      </c>
      <c r="Y330">
        <v>84</v>
      </c>
      <c r="Z330">
        <v>0</v>
      </c>
      <c r="AA330">
        <v>84</v>
      </c>
      <c r="AB330">
        <v>0</v>
      </c>
      <c r="AC330">
        <v>27</v>
      </c>
      <c r="AD330">
        <v>19</v>
      </c>
      <c r="AE330">
        <v>0</v>
      </c>
      <c r="AF330">
        <v>0</v>
      </c>
      <c r="AG330">
        <v>0</v>
      </c>
      <c r="AH330" t="s">
        <v>216</v>
      </c>
      <c r="AI330" s="1">
        <v>44627.695231481484</v>
      </c>
      <c r="AJ330">
        <v>646</v>
      </c>
      <c r="AK330">
        <v>2</v>
      </c>
      <c r="AL330">
        <v>0</v>
      </c>
      <c r="AM330">
        <v>2</v>
      </c>
      <c r="AN330">
        <v>0</v>
      </c>
      <c r="AO330">
        <v>2</v>
      </c>
      <c r="AP330">
        <v>17</v>
      </c>
      <c r="AQ330">
        <v>0</v>
      </c>
      <c r="AR330">
        <v>0</v>
      </c>
      <c r="AS330">
        <v>0</v>
      </c>
      <c r="AT330" t="s">
        <v>86</v>
      </c>
      <c r="AU330" t="s">
        <v>86</v>
      </c>
      <c r="AV330" t="s">
        <v>86</v>
      </c>
      <c r="AW330" t="s">
        <v>86</v>
      </c>
      <c r="AX330" t="s">
        <v>86</v>
      </c>
      <c r="AY330" t="s">
        <v>86</v>
      </c>
      <c r="AZ330" t="s">
        <v>86</v>
      </c>
      <c r="BA330" t="s">
        <v>86</v>
      </c>
      <c r="BB330" t="s">
        <v>86</v>
      </c>
      <c r="BC330" t="s">
        <v>86</v>
      </c>
      <c r="BD330" t="s">
        <v>86</v>
      </c>
      <c r="BE330" t="s">
        <v>86</v>
      </c>
    </row>
    <row r="331" spans="1:57" x14ac:dyDescent="0.45">
      <c r="A331" t="s">
        <v>852</v>
      </c>
      <c r="B331" t="s">
        <v>77</v>
      </c>
      <c r="C331" t="s">
        <v>814</v>
      </c>
      <c r="D331" t="s">
        <v>79</v>
      </c>
      <c r="E331" s="2" t="str">
        <f>HYPERLINK("capsilon://?command=openfolder&amp;siteaddress=envoy.emaiq-na2.net&amp;folderid=FX3F073FE8-64DE-0114-3F44-1CE05CC2FED3","FX220310")</f>
        <v>FX220310</v>
      </c>
      <c r="F331" t="s">
        <v>80</v>
      </c>
      <c r="G331" t="s">
        <v>80</v>
      </c>
      <c r="H331" t="s">
        <v>81</v>
      </c>
      <c r="I331" t="s">
        <v>815</v>
      </c>
      <c r="J331">
        <v>262</v>
      </c>
      <c r="K331" t="s">
        <v>83</v>
      </c>
      <c r="L331" t="s">
        <v>84</v>
      </c>
      <c r="M331" t="s">
        <v>85</v>
      </c>
      <c r="N331">
        <v>2</v>
      </c>
      <c r="O331" s="1">
        <v>44627.181921296295</v>
      </c>
      <c r="P331" s="1">
        <v>44627.343495370369</v>
      </c>
      <c r="Q331">
        <v>8050</v>
      </c>
      <c r="R331">
        <v>5910</v>
      </c>
      <c r="S331" t="b">
        <v>0</v>
      </c>
      <c r="T331" t="s">
        <v>86</v>
      </c>
      <c r="U331" t="b">
        <v>1</v>
      </c>
      <c r="V331" t="s">
        <v>87</v>
      </c>
      <c r="W331" s="1">
        <v>44627.228530092594</v>
      </c>
      <c r="X331">
        <v>3928</v>
      </c>
      <c r="Y331">
        <v>267</v>
      </c>
      <c r="Z331">
        <v>0</v>
      </c>
      <c r="AA331">
        <v>267</v>
      </c>
      <c r="AB331">
        <v>0</v>
      </c>
      <c r="AC331">
        <v>143</v>
      </c>
      <c r="AD331">
        <v>-5</v>
      </c>
      <c r="AE331">
        <v>0</v>
      </c>
      <c r="AF331">
        <v>0</v>
      </c>
      <c r="AG331">
        <v>0</v>
      </c>
      <c r="AH331" t="s">
        <v>104</v>
      </c>
      <c r="AI331" s="1">
        <v>44627.343495370369</v>
      </c>
      <c r="AJ331">
        <v>1930</v>
      </c>
      <c r="AK331">
        <v>5</v>
      </c>
      <c r="AL331">
        <v>0</v>
      </c>
      <c r="AM331">
        <v>5</v>
      </c>
      <c r="AN331">
        <v>0</v>
      </c>
      <c r="AO331">
        <v>5</v>
      </c>
      <c r="AP331">
        <v>-10</v>
      </c>
      <c r="AQ331">
        <v>0</v>
      </c>
      <c r="AR331">
        <v>0</v>
      </c>
      <c r="AS331">
        <v>0</v>
      </c>
      <c r="AT331" t="s">
        <v>86</v>
      </c>
      <c r="AU331" t="s">
        <v>86</v>
      </c>
      <c r="AV331" t="s">
        <v>86</v>
      </c>
      <c r="AW331" t="s">
        <v>86</v>
      </c>
      <c r="AX331" t="s">
        <v>86</v>
      </c>
      <c r="AY331" t="s">
        <v>86</v>
      </c>
      <c r="AZ331" t="s">
        <v>86</v>
      </c>
      <c r="BA331" t="s">
        <v>86</v>
      </c>
      <c r="BB331" t="s">
        <v>86</v>
      </c>
      <c r="BC331" t="s">
        <v>86</v>
      </c>
      <c r="BD331" t="s">
        <v>86</v>
      </c>
      <c r="BE331" t="s">
        <v>86</v>
      </c>
    </row>
    <row r="332" spans="1:57" x14ac:dyDescent="0.45">
      <c r="A332" t="s">
        <v>853</v>
      </c>
      <c r="B332" t="s">
        <v>77</v>
      </c>
      <c r="C332" t="s">
        <v>819</v>
      </c>
      <c r="D332" t="s">
        <v>79</v>
      </c>
      <c r="E332" s="2" t="str">
        <f>HYPERLINK("capsilon://?command=openfolder&amp;siteaddress=envoy.emaiq-na2.net&amp;folderid=FX183579E6-A886-6695-852E-BA207437D8D2","FX2202710")</f>
        <v>FX2202710</v>
      </c>
      <c r="F332" t="s">
        <v>80</v>
      </c>
      <c r="G332" t="s">
        <v>80</v>
      </c>
      <c r="H332" t="s">
        <v>81</v>
      </c>
      <c r="I332" t="s">
        <v>820</v>
      </c>
      <c r="J332">
        <v>158</v>
      </c>
      <c r="K332" t="s">
        <v>83</v>
      </c>
      <c r="L332" t="s">
        <v>84</v>
      </c>
      <c r="M332" t="s">
        <v>85</v>
      </c>
      <c r="N332">
        <v>2</v>
      </c>
      <c r="O332" s="1">
        <v>44627.21193287037</v>
      </c>
      <c r="P332" s="1">
        <v>44627.364374999997</v>
      </c>
      <c r="Q332">
        <v>6058</v>
      </c>
      <c r="R332">
        <v>7113</v>
      </c>
      <c r="S332" t="b">
        <v>0</v>
      </c>
      <c r="T332" t="s">
        <v>86</v>
      </c>
      <c r="U332" t="b">
        <v>1</v>
      </c>
      <c r="V332" t="s">
        <v>92</v>
      </c>
      <c r="W332" s="1">
        <v>44627.284861111111</v>
      </c>
      <c r="X332">
        <v>5456</v>
      </c>
      <c r="Y332">
        <v>203</v>
      </c>
      <c r="Z332">
        <v>0</v>
      </c>
      <c r="AA332">
        <v>203</v>
      </c>
      <c r="AB332">
        <v>0</v>
      </c>
      <c r="AC332">
        <v>192</v>
      </c>
      <c r="AD332">
        <v>-45</v>
      </c>
      <c r="AE332">
        <v>0</v>
      </c>
      <c r="AF332">
        <v>0</v>
      </c>
      <c r="AG332">
        <v>0</v>
      </c>
      <c r="AH332" t="s">
        <v>104</v>
      </c>
      <c r="AI332" s="1">
        <v>44627.364374999997</v>
      </c>
      <c r="AJ332">
        <v>1576</v>
      </c>
      <c r="AK332">
        <v>9</v>
      </c>
      <c r="AL332">
        <v>0</v>
      </c>
      <c r="AM332">
        <v>9</v>
      </c>
      <c r="AN332">
        <v>0</v>
      </c>
      <c r="AO332">
        <v>9</v>
      </c>
      <c r="AP332">
        <v>-54</v>
      </c>
      <c r="AQ332">
        <v>0</v>
      </c>
      <c r="AR332">
        <v>0</v>
      </c>
      <c r="AS332">
        <v>0</v>
      </c>
      <c r="AT332" t="s">
        <v>86</v>
      </c>
      <c r="AU332" t="s">
        <v>86</v>
      </c>
      <c r="AV332" t="s">
        <v>86</v>
      </c>
      <c r="AW332" t="s">
        <v>86</v>
      </c>
      <c r="AX332" t="s">
        <v>86</v>
      </c>
      <c r="AY332" t="s">
        <v>86</v>
      </c>
      <c r="AZ332" t="s">
        <v>86</v>
      </c>
      <c r="BA332" t="s">
        <v>86</v>
      </c>
      <c r="BB332" t="s">
        <v>86</v>
      </c>
      <c r="BC332" t="s">
        <v>86</v>
      </c>
      <c r="BD332" t="s">
        <v>86</v>
      </c>
      <c r="BE332" t="s">
        <v>86</v>
      </c>
    </row>
    <row r="333" spans="1:57" x14ac:dyDescent="0.45">
      <c r="A333" t="s">
        <v>854</v>
      </c>
      <c r="B333" t="s">
        <v>77</v>
      </c>
      <c r="C333" t="s">
        <v>701</v>
      </c>
      <c r="D333" t="s">
        <v>79</v>
      </c>
      <c r="E333" s="2" t="str">
        <f>HYPERLINK("capsilon://?command=openfolder&amp;siteaddress=envoy.emaiq-na2.net&amp;folderid=FXB8D1CAF7-6FF3-677D-5226-20447991D28F","FX2203153")</f>
        <v>FX2203153</v>
      </c>
      <c r="F333" t="s">
        <v>80</v>
      </c>
      <c r="G333" t="s">
        <v>80</v>
      </c>
      <c r="H333" t="s">
        <v>81</v>
      </c>
      <c r="I333" t="s">
        <v>702</v>
      </c>
      <c r="J333">
        <v>320</v>
      </c>
      <c r="K333" t="s">
        <v>83</v>
      </c>
      <c r="L333" t="s">
        <v>84</v>
      </c>
      <c r="M333" t="s">
        <v>85</v>
      </c>
      <c r="N333">
        <v>2</v>
      </c>
      <c r="O333" s="1">
        <v>44627.215300925927</v>
      </c>
      <c r="P333" s="1">
        <v>44627.386493055557</v>
      </c>
      <c r="Q333">
        <v>12591</v>
      </c>
      <c r="R333">
        <v>2200</v>
      </c>
      <c r="S333" t="b">
        <v>0</v>
      </c>
      <c r="T333" t="s">
        <v>86</v>
      </c>
      <c r="U333" t="b">
        <v>1</v>
      </c>
      <c r="V333" t="s">
        <v>96</v>
      </c>
      <c r="W333" s="1">
        <v>44627.231851851851</v>
      </c>
      <c r="X333">
        <v>1426</v>
      </c>
      <c r="Y333">
        <v>179</v>
      </c>
      <c r="Z333">
        <v>0</v>
      </c>
      <c r="AA333">
        <v>179</v>
      </c>
      <c r="AB333">
        <v>148</v>
      </c>
      <c r="AC333">
        <v>102</v>
      </c>
      <c r="AD333">
        <v>141</v>
      </c>
      <c r="AE333">
        <v>0</v>
      </c>
      <c r="AF333">
        <v>0</v>
      </c>
      <c r="AG333">
        <v>0</v>
      </c>
      <c r="AH333" t="s">
        <v>104</v>
      </c>
      <c r="AI333" s="1">
        <v>44627.386493055557</v>
      </c>
      <c r="AJ333">
        <v>569</v>
      </c>
      <c r="AK333">
        <v>2</v>
      </c>
      <c r="AL333">
        <v>0</v>
      </c>
      <c r="AM333">
        <v>2</v>
      </c>
      <c r="AN333">
        <v>148</v>
      </c>
      <c r="AO333">
        <v>3</v>
      </c>
      <c r="AP333">
        <v>139</v>
      </c>
      <c r="AQ333">
        <v>0</v>
      </c>
      <c r="AR333">
        <v>0</v>
      </c>
      <c r="AS333">
        <v>0</v>
      </c>
      <c r="AT333" t="s">
        <v>86</v>
      </c>
      <c r="AU333" t="s">
        <v>86</v>
      </c>
      <c r="AV333" t="s">
        <v>86</v>
      </c>
      <c r="AW333" t="s">
        <v>86</v>
      </c>
      <c r="AX333" t="s">
        <v>86</v>
      </c>
      <c r="AY333" t="s">
        <v>86</v>
      </c>
      <c r="AZ333" t="s">
        <v>86</v>
      </c>
      <c r="BA333" t="s">
        <v>86</v>
      </c>
      <c r="BB333" t="s">
        <v>86</v>
      </c>
      <c r="BC333" t="s">
        <v>86</v>
      </c>
      <c r="BD333" t="s">
        <v>86</v>
      </c>
      <c r="BE333" t="s">
        <v>86</v>
      </c>
    </row>
    <row r="334" spans="1:57" x14ac:dyDescent="0.45">
      <c r="A334" t="s">
        <v>855</v>
      </c>
      <c r="B334" t="s">
        <v>77</v>
      </c>
      <c r="C334" t="s">
        <v>704</v>
      </c>
      <c r="D334" t="s">
        <v>79</v>
      </c>
      <c r="E334" s="2" t="str">
        <f>HYPERLINK("capsilon://?command=openfolder&amp;siteaddress=envoy.emaiq-na2.net&amp;folderid=FX91E411C2-1B78-2659-0B1B-F2900EE1A3C3","FX220325")</f>
        <v>FX220325</v>
      </c>
      <c r="F334" t="s">
        <v>80</v>
      </c>
      <c r="G334" t="s">
        <v>80</v>
      </c>
      <c r="H334" t="s">
        <v>81</v>
      </c>
      <c r="I334" t="s">
        <v>705</v>
      </c>
      <c r="J334">
        <v>56</v>
      </c>
      <c r="K334" t="s">
        <v>83</v>
      </c>
      <c r="L334" t="s">
        <v>84</v>
      </c>
      <c r="M334" t="s">
        <v>85</v>
      </c>
      <c r="N334">
        <v>2</v>
      </c>
      <c r="O334" s="1">
        <v>44627.265046296299</v>
      </c>
      <c r="P334" s="1">
        <v>44627.296759259261</v>
      </c>
      <c r="Q334">
        <v>1541</v>
      </c>
      <c r="R334">
        <v>1199</v>
      </c>
      <c r="S334" t="b">
        <v>0</v>
      </c>
      <c r="T334" t="s">
        <v>86</v>
      </c>
      <c r="U334" t="b">
        <v>1</v>
      </c>
      <c r="V334" t="s">
        <v>191</v>
      </c>
      <c r="W334" s="1">
        <v>44627.27915509259</v>
      </c>
      <c r="X334">
        <v>973</v>
      </c>
      <c r="Y334">
        <v>42</v>
      </c>
      <c r="Z334">
        <v>0</v>
      </c>
      <c r="AA334">
        <v>42</v>
      </c>
      <c r="AB334">
        <v>0</v>
      </c>
      <c r="AC334">
        <v>6</v>
      </c>
      <c r="AD334">
        <v>14</v>
      </c>
      <c r="AE334">
        <v>0</v>
      </c>
      <c r="AF334">
        <v>0</v>
      </c>
      <c r="AG334">
        <v>0</v>
      </c>
      <c r="AH334" t="s">
        <v>199</v>
      </c>
      <c r="AI334" s="1">
        <v>44627.296759259261</v>
      </c>
      <c r="AJ334">
        <v>217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14</v>
      </c>
      <c r="AQ334">
        <v>0</v>
      </c>
      <c r="AR334">
        <v>0</v>
      </c>
      <c r="AS334">
        <v>0</v>
      </c>
      <c r="AT334" t="s">
        <v>86</v>
      </c>
      <c r="AU334" t="s">
        <v>86</v>
      </c>
      <c r="AV334" t="s">
        <v>86</v>
      </c>
      <c r="AW334" t="s">
        <v>86</v>
      </c>
      <c r="AX334" t="s">
        <v>86</v>
      </c>
      <c r="AY334" t="s">
        <v>86</v>
      </c>
      <c r="AZ334" t="s">
        <v>86</v>
      </c>
      <c r="BA334" t="s">
        <v>86</v>
      </c>
      <c r="BB334" t="s">
        <v>86</v>
      </c>
      <c r="BC334" t="s">
        <v>86</v>
      </c>
      <c r="BD334" t="s">
        <v>86</v>
      </c>
      <c r="BE334" t="s">
        <v>86</v>
      </c>
    </row>
    <row r="335" spans="1:57" x14ac:dyDescent="0.45">
      <c r="A335" t="s">
        <v>856</v>
      </c>
      <c r="B335" t="s">
        <v>77</v>
      </c>
      <c r="C335" t="s">
        <v>823</v>
      </c>
      <c r="D335" t="s">
        <v>79</v>
      </c>
      <c r="E335" s="2" t="str">
        <f>HYPERLINK("capsilon://?command=openfolder&amp;siteaddress=envoy.emaiq-na2.net&amp;folderid=FXF77C0C47-4BE3-0321-7F04-0CD976D6B25F","FX220391")</f>
        <v>FX220391</v>
      </c>
      <c r="F335" t="s">
        <v>80</v>
      </c>
      <c r="G335" t="s">
        <v>80</v>
      </c>
      <c r="H335" t="s">
        <v>81</v>
      </c>
      <c r="I335" t="s">
        <v>824</v>
      </c>
      <c r="J335">
        <v>666</v>
      </c>
      <c r="K335" t="s">
        <v>83</v>
      </c>
      <c r="L335" t="s">
        <v>84</v>
      </c>
      <c r="M335" t="s">
        <v>85</v>
      </c>
      <c r="N335">
        <v>2</v>
      </c>
      <c r="O335" s="1">
        <v>44627.290682870371</v>
      </c>
      <c r="P335" s="1">
        <v>44627.432025462964</v>
      </c>
      <c r="Q335">
        <v>6547</v>
      </c>
      <c r="R335">
        <v>5665</v>
      </c>
      <c r="S335" t="b">
        <v>0</v>
      </c>
      <c r="T335" t="s">
        <v>86</v>
      </c>
      <c r="U335" t="b">
        <v>1</v>
      </c>
      <c r="V335" t="s">
        <v>96</v>
      </c>
      <c r="W335" s="1">
        <v>44627.320763888885</v>
      </c>
      <c r="X335">
        <v>2595</v>
      </c>
      <c r="Y335">
        <v>291</v>
      </c>
      <c r="Z335">
        <v>0</v>
      </c>
      <c r="AA335">
        <v>291</v>
      </c>
      <c r="AB335">
        <v>298</v>
      </c>
      <c r="AC335">
        <v>153</v>
      </c>
      <c r="AD335">
        <v>375</v>
      </c>
      <c r="AE335">
        <v>0</v>
      </c>
      <c r="AF335">
        <v>0</v>
      </c>
      <c r="AG335">
        <v>0</v>
      </c>
      <c r="AH335" t="s">
        <v>104</v>
      </c>
      <c r="AI335" s="1">
        <v>44627.432025462964</v>
      </c>
      <c r="AJ335">
        <v>2804</v>
      </c>
      <c r="AK335">
        <v>1</v>
      </c>
      <c r="AL335">
        <v>0</v>
      </c>
      <c r="AM335">
        <v>1</v>
      </c>
      <c r="AN335">
        <v>298</v>
      </c>
      <c r="AO335">
        <v>1</v>
      </c>
      <c r="AP335">
        <v>374</v>
      </c>
      <c r="AQ335">
        <v>0</v>
      </c>
      <c r="AR335">
        <v>0</v>
      </c>
      <c r="AS335">
        <v>0</v>
      </c>
      <c r="AT335" t="s">
        <v>86</v>
      </c>
      <c r="AU335" t="s">
        <v>86</v>
      </c>
      <c r="AV335" t="s">
        <v>86</v>
      </c>
      <c r="AW335" t="s">
        <v>86</v>
      </c>
      <c r="AX335" t="s">
        <v>86</v>
      </c>
      <c r="AY335" t="s">
        <v>86</v>
      </c>
      <c r="AZ335" t="s">
        <v>86</v>
      </c>
      <c r="BA335" t="s">
        <v>86</v>
      </c>
      <c r="BB335" t="s">
        <v>86</v>
      </c>
      <c r="BC335" t="s">
        <v>86</v>
      </c>
      <c r="BD335" t="s">
        <v>86</v>
      </c>
      <c r="BE335" t="s">
        <v>86</v>
      </c>
    </row>
    <row r="336" spans="1:57" x14ac:dyDescent="0.45">
      <c r="A336" t="s">
        <v>857</v>
      </c>
      <c r="B336" t="s">
        <v>77</v>
      </c>
      <c r="C336" t="s">
        <v>833</v>
      </c>
      <c r="D336" t="s">
        <v>79</v>
      </c>
      <c r="E336" s="2" t="str">
        <f>HYPERLINK("capsilon://?command=openfolder&amp;siteaddress=envoy.emaiq-na2.net&amp;folderid=FXEB7D8AE8-A6C4-6D61-69C5-FEE1C03AFE9E","FX2202506")</f>
        <v>FX2202506</v>
      </c>
      <c r="F336" t="s">
        <v>80</v>
      </c>
      <c r="G336" t="s">
        <v>80</v>
      </c>
      <c r="H336" t="s">
        <v>81</v>
      </c>
      <c r="I336" t="s">
        <v>834</v>
      </c>
      <c r="J336">
        <v>192</v>
      </c>
      <c r="K336" t="s">
        <v>83</v>
      </c>
      <c r="L336" t="s">
        <v>84</v>
      </c>
      <c r="M336" t="s">
        <v>85</v>
      </c>
      <c r="N336">
        <v>2</v>
      </c>
      <c r="O336" s="1">
        <v>44627.331134259257</v>
      </c>
      <c r="P336" s="1">
        <v>44627.391759259262</v>
      </c>
      <c r="Q336">
        <v>2765</v>
      </c>
      <c r="R336">
        <v>2473</v>
      </c>
      <c r="S336" t="b">
        <v>0</v>
      </c>
      <c r="T336" t="s">
        <v>86</v>
      </c>
      <c r="U336" t="b">
        <v>1</v>
      </c>
      <c r="V336" t="s">
        <v>96</v>
      </c>
      <c r="W336" s="1">
        <v>44627.355023148149</v>
      </c>
      <c r="X336">
        <v>2060</v>
      </c>
      <c r="Y336">
        <v>177</v>
      </c>
      <c r="Z336">
        <v>0</v>
      </c>
      <c r="AA336">
        <v>177</v>
      </c>
      <c r="AB336">
        <v>42</v>
      </c>
      <c r="AC336">
        <v>146</v>
      </c>
      <c r="AD336">
        <v>15</v>
      </c>
      <c r="AE336">
        <v>0</v>
      </c>
      <c r="AF336">
        <v>0</v>
      </c>
      <c r="AG336">
        <v>0</v>
      </c>
      <c r="AH336" t="s">
        <v>199</v>
      </c>
      <c r="AI336" s="1">
        <v>44627.391759259262</v>
      </c>
      <c r="AJ336">
        <v>413</v>
      </c>
      <c r="AK336">
        <v>0</v>
      </c>
      <c r="AL336">
        <v>0</v>
      </c>
      <c r="AM336">
        <v>0</v>
      </c>
      <c r="AN336">
        <v>42</v>
      </c>
      <c r="AO336">
        <v>0</v>
      </c>
      <c r="AP336">
        <v>15</v>
      </c>
      <c r="AQ336">
        <v>0</v>
      </c>
      <c r="AR336">
        <v>0</v>
      </c>
      <c r="AS336">
        <v>0</v>
      </c>
      <c r="AT336" t="s">
        <v>86</v>
      </c>
      <c r="AU336" t="s">
        <v>86</v>
      </c>
      <c r="AV336" t="s">
        <v>86</v>
      </c>
      <c r="AW336" t="s">
        <v>86</v>
      </c>
      <c r="AX336" t="s">
        <v>86</v>
      </c>
      <c r="AY336" t="s">
        <v>86</v>
      </c>
      <c r="AZ336" t="s">
        <v>86</v>
      </c>
      <c r="BA336" t="s">
        <v>86</v>
      </c>
      <c r="BB336" t="s">
        <v>86</v>
      </c>
      <c r="BC336" t="s">
        <v>86</v>
      </c>
      <c r="BD336" t="s">
        <v>86</v>
      </c>
      <c r="BE336" t="s">
        <v>86</v>
      </c>
    </row>
    <row r="337" spans="1:57" x14ac:dyDescent="0.45">
      <c r="A337" t="s">
        <v>858</v>
      </c>
      <c r="B337" t="s">
        <v>77</v>
      </c>
      <c r="C337" t="s">
        <v>695</v>
      </c>
      <c r="D337" t="s">
        <v>79</v>
      </c>
      <c r="E337" s="2" t="str">
        <f>HYPERLINK("capsilon://?command=openfolder&amp;siteaddress=envoy.emaiq-na2.net&amp;folderid=FX0A233B58-915A-B8EC-30D0-2A6215937058","FX2202344")</f>
        <v>FX2202344</v>
      </c>
      <c r="F337" t="s">
        <v>80</v>
      </c>
      <c r="G337" t="s">
        <v>80</v>
      </c>
      <c r="H337" t="s">
        <v>81</v>
      </c>
      <c r="I337" t="s">
        <v>696</v>
      </c>
      <c r="J337">
        <v>38</v>
      </c>
      <c r="K337" t="s">
        <v>83</v>
      </c>
      <c r="L337" t="s">
        <v>84</v>
      </c>
      <c r="M337" t="s">
        <v>85</v>
      </c>
      <c r="N337">
        <v>2</v>
      </c>
      <c r="O337" s="1">
        <v>44627.372870370367</v>
      </c>
      <c r="P337" s="1">
        <v>44627.676840277774</v>
      </c>
      <c r="Q337">
        <v>22657</v>
      </c>
      <c r="R337">
        <v>3606</v>
      </c>
      <c r="S337" t="b">
        <v>0</v>
      </c>
      <c r="T337" t="s">
        <v>86</v>
      </c>
      <c r="U337" t="b">
        <v>1</v>
      </c>
      <c r="V337" t="s">
        <v>191</v>
      </c>
      <c r="W337" s="1">
        <v>44627.408055555556</v>
      </c>
      <c r="X337">
        <v>2796</v>
      </c>
      <c r="Y337">
        <v>133</v>
      </c>
      <c r="Z337">
        <v>0</v>
      </c>
      <c r="AA337">
        <v>133</v>
      </c>
      <c r="AB337">
        <v>146</v>
      </c>
      <c r="AC337">
        <v>127</v>
      </c>
      <c r="AD337">
        <v>-95</v>
      </c>
      <c r="AE337">
        <v>0</v>
      </c>
      <c r="AF337">
        <v>0</v>
      </c>
      <c r="AG337">
        <v>0</v>
      </c>
      <c r="AH337" t="s">
        <v>199</v>
      </c>
      <c r="AI337" s="1">
        <v>44627.676840277774</v>
      </c>
      <c r="AJ337">
        <v>771</v>
      </c>
      <c r="AK337">
        <v>0</v>
      </c>
      <c r="AL337">
        <v>0</v>
      </c>
      <c r="AM337">
        <v>0</v>
      </c>
      <c r="AN337">
        <v>70</v>
      </c>
      <c r="AO337">
        <v>0</v>
      </c>
      <c r="AP337">
        <v>-95</v>
      </c>
      <c r="AQ337">
        <v>0</v>
      </c>
      <c r="AR337">
        <v>0</v>
      </c>
      <c r="AS337">
        <v>0</v>
      </c>
      <c r="AT337" t="s">
        <v>86</v>
      </c>
      <c r="AU337" t="s">
        <v>86</v>
      </c>
      <c r="AV337" t="s">
        <v>86</v>
      </c>
      <c r="AW337" t="s">
        <v>86</v>
      </c>
      <c r="AX337" t="s">
        <v>86</v>
      </c>
      <c r="AY337" t="s">
        <v>86</v>
      </c>
      <c r="AZ337" t="s">
        <v>86</v>
      </c>
      <c r="BA337" t="s">
        <v>86</v>
      </c>
      <c r="BB337" t="s">
        <v>86</v>
      </c>
      <c r="BC337" t="s">
        <v>86</v>
      </c>
      <c r="BD337" t="s">
        <v>86</v>
      </c>
      <c r="BE337" t="s">
        <v>86</v>
      </c>
    </row>
    <row r="338" spans="1:57" x14ac:dyDescent="0.45">
      <c r="A338" t="s">
        <v>859</v>
      </c>
      <c r="B338" t="s">
        <v>77</v>
      </c>
      <c r="C338" t="s">
        <v>102</v>
      </c>
      <c r="D338" t="s">
        <v>79</v>
      </c>
      <c r="E338" s="2" t="str">
        <f>HYPERLINK("capsilon://?command=openfolder&amp;siteaddress=envoy.emaiq-na2.net&amp;folderid=FXCAD141DA-BBE3-95B0-7541-1B2A65512443","FX2202673")</f>
        <v>FX2202673</v>
      </c>
      <c r="F338" t="s">
        <v>80</v>
      </c>
      <c r="G338" t="s">
        <v>80</v>
      </c>
      <c r="H338" t="s">
        <v>81</v>
      </c>
      <c r="I338" t="s">
        <v>836</v>
      </c>
      <c r="J338">
        <v>262</v>
      </c>
      <c r="K338" t="s">
        <v>83</v>
      </c>
      <c r="L338" t="s">
        <v>84</v>
      </c>
      <c r="M338" t="s">
        <v>85</v>
      </c>
      <c r="N338">
        <v>2</v>
      </c>
      <c r="O338" s="1">
        <v>44627.373449074075</v>
      </c>
      <c r="P338" s="1">
        <v>44627.681261574071</v>
      </c>
      <c r="Q338">
        <v>24612</v>
      </c>
      <c r="R338">
        <v>1983</v>
      </c>
      <c r="S338" t="b">
        <v>0</v>
      </c>
      <c r="T338" t="s">
        <v>86</v>
      </c>
      <c r="U338" t="b">
        <v>1</v>
      </c>
      <c r="V338" t="s">
        <v>96</v>
      </c>
      <c r="W338" s="1">
        <v>44627.391701388886</v>
      </c>
      <c r="X338">
        <v>1574</v>
      </c>
      <c r="Y338">
        <v>166</v>
      </c>
      <c r="Z338">
        <v>0</v>
      </c>
      <c r="AA338">
        <v>166</v>
      </c>
      <c r="AB338">
        <v>52</v>
      </c>
      <c r="AC338">
        <v>116</v>
      </c>
      <c r="AD338">
        <v>96</v>
      </c>
      <c r="AE338">
        <v>0</v>
      </c>
      <c r="AF338">
        <v>0</v>
      </c>
      <c r="AG338">
        <v>0</v>
      </c>
      <c r="AH338" t="s">
        <v>199</v>
      </c>
      <c r="AI338" s="1">
        <v>44627.681261574071</v>
      </c>
      <c r="AJ338">
        <v>381</v>
      </c>
      <c r="AK338">
        <v>1</v>
      </c>
      <c r="AL338">
        <v>0</v>
      </c>
      <c r="AM338">
        <v>1</v>
      </c>
      <c r="AN338">
        <v>52</v>
      </c>
      <c r="AO338">
        <v>1</v>
      </c>
      <c r="AP338">
        <v>95</v>
      </c>
      <c r="AQ338">
        <v>0</v>
      </c>
      <c r="AR338">
        <v>0</v>
      </c>
      <c r="AS338">
        <v>0</v>
      </c>
      <c r="AT338" t="s">
        <v>86</v>
      </c>
      <c r="AU338" t="s">
        <v>86</v>
      </c>
      <c r="AV338" t="s">
        <v>86</v>
      </c>
      <c r="AW338" t="s">
        <v>86</v>
      </c>
      <c r="AX338" t="s">
        <v>86</v>
      </c>
      <c r="AY338" t="s">
        <v>86</v>
      </c>
      <c r="AZ338" t="s">
        <v>86</v>
      </c>
      <c r="BA338" t="s">
        <v>86</v>
      </c>
      <c r="BB338" t="s">
        <v>86</v>
      </c>
      <c r="BC338" t="s">
        <v>86</v>
      </c>
      <c r="BD338" t="s">
        <v>86</v>
      </c>
      <c r="BE338" t="s">
        <v>86</v>
      </c>
    </row>
    <row r="339" spans="1:57" x14ac:dyDescent="0.45">
      <c r="A339" t="s">
        <v>860</v>
      </c>
      <c r="B339" t="s">
        <v>77</v>
      </c>
      <c r="C339" t="s">
        <v>861</v>
      </c>
      <c r="D339" t="s">
        <v>79</v>
      </c>
      <c r="E339" s="2" t="str">
        <f>HYPERLINK("capsilon://?command=openfolder&amp;siteaddress=envoy.emaiq-na2.net&amp;folderid=FX5CCC8117-099A-6D2C-5EAB-87B9E1F6C607","FX2203129")</f>
        <v>FX2203129</v>
      </c>
      <c r="F339" t="s">
        <v>80</v>
      </c>
      <c r="G339" t="s">
        <v>80</v>
      </c>
      <c r="H339" t="s">
        <v>81</v>
      </c>
      <c r="I339" t="s">
        <v>862</v>
      </c>
      <c r="J339">
        <v>126</v>
      </c>
      <c r="K339" t="s">
        <v>83</v>
      </c>
      <c r="L339" t="s">
        <v>84</v>
      </c>
      <c r="M339" t="s">
        <v>85</v>
      </c>
      <c r="N339">
        <v>1</v>
      </c>
      <c r="O339" s="1">
        <v>44627.406759259262</v>
      </c>
      <c r="P339" s="1">
        <v>44628.342418981483</v>
      </c>
      <c r="Q339">
        <v>79510</v>
      </c>
      <c r="R339">
        <v>1331</v>
      </c>
      <c r="S339" t="b">
        <v>0</v>
      </c>
      <c r="T339" t="s">
        <v>86</v>
      </c>
      <c r="U339" t="b">
        <v>0</v>
      </c>
      <c r="V339" t="s">
        <v>104</v>
      </c>
      <c r="W339" s="1">
        <v>44628.342418981483</v>
      </c>
      <c r="X339">
        <v>411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126</v>
      </c>
      <c r="AE339">
        <v>106</v>
      </c>
      <c r="AF339">
        <v>0</v>
      </c>
      <c r="AG339">
        <v>6</v>
      </c>
      <c r="AH339" t="s">
        <v>86</v>
      </c>
      <c r="AI339" t="s">
        <v>86</v>
      </c>
      <c r="AJ339" t="s">
        <v>86</v>
      </c>
      <c r="AK339" t="s">
        <v>86</v>
      </c>
      <c r="AL339" t="s">
        <v>86</v>
      </c>
      <c r="AM339" t="s">
        <v>86</v>
      </c>
      <c r="AN339" t="s">
        <v>86</v>
      </c>
      <c r="AO339" t="s">
        <v>86</v>
      </c>
      <c r="AP339" t="s">
        <v>86</v>
      </c>
      <c r="AQ339" t="s">
        <v>86</v>
      </c>
      <c r="AR339" t="s">
        <v>86</v>
      </c>
      <c r="AS339" t="s">
        <v>86</v>
      </c>
      <c r="AT339" t="s">
        <v>86</v>
      </c>
      <c r="AU339" t="s">
        <v>86</v>
      </c>
      <c r="AV339" t="s">
        <v>86</v>
      </c>
      <c r="AW339" t="s">
        <v>86</v>
      </c>
      <c r="AX339" t="s">
        <v>86</v>
      </c>
      <c r="AY339" t="s">
        <v>86</v>
      </c>
      <c r="AZ339" t="s">
        <v>86</v>
      </c>
      <c r="BA339" t="s">
        <v>86</v>
      </c>
      <c r="BB339" t="s">
        <v>86</v>
      </c>
      <c r="BC339" t="s">
        <v>86</v>
      </c>
      <c r="BD339" t="s">
        <v>86</v>
      </c>
      <c r="BE339" t="s">
        <v>86</v>
      </c>
    </row>
    <row r="340" spans="1:57" x14ac:dyDescent="0.45">
      <c r="A340" t="s">
        <v>863</v>
      </c>
      <c r="B340" t="s">
        <v>77</v>
      </c>
      <c r="C340" t="s">
        <v>742</v>
      </c>
      <c r="D340" t="s">
        <v>79</v>
      </c>
      <c r="E340" s="2" t="str">
        <f>HYPERLINK("capsilon://?command=openfolder&amp;siteaddress=envoy.emaiq-na2.net&amp;folderid=FX17F7758B-D081-31A7-5575-8CBAE335BD1B","FX2202660")</f>
        <v>FX2202660</v>
      </c>
      <c r="F340" t="s">
        <v>80</v>
      </c>
      <c r="G340" t="s">
        <v>80</v>
      </c>
      <c r="H340" t="s">
        <v>81</v>
      </c>
      <c r="I340" t="s">
        <v>743</v>
      </c>
      <c r="J340">
        <v>466</v>
      </c>
      <c r="K340" t="s">
        <v>83</v>
      </c>
      <c r="L340" t="s">
        <v>84</v>
      </c>
      <c r="M340" t="s">
        <v>85</v>
      </c>
      <c r="N340">
        <v>2</v>
      </c>
      <c r="O340" s="1">
        <v>44627.418865740743</v>
      </c>
      <c r="P340" s="1">
        <v>44627.689189814817</v>
      </c>
      <c r="Q340">
        <v>12962</v>
      </c>
      <c r="R340">
        <v>10394</v>
      </c>
      <c r="S340" t="b">
        <v>0</v>
      </c>
      <c r="T340" t="s">
        <v>86</v>
      </c>
      <c r="U340" t="b">
        <v>1</v>
      </c>
      <c r="V340" t="s">
        <v>87</v>
      </c>
      <c r="W340" s="1">
        <v>44627.631076388891</v>
      </c>
      <c r="X340">
        <v>8835</v>
      </c>
      <c r="Y340">
        <v>273</v>
      </c>
      <c r="Z340">
        <v>0</v>
      </c>
      <c r="AA340">
        <v>273</v>
      </c>
      <c r="AB340">
        <v>148</v>
      </c>
      <c r="AC340">
        <v>167</v>
      </c>
      <c r="AD340">
        <v>193</v>
      </c>
      <c r="AE340">
        <v>0</v>
      </c>
      <c r="AF340">
        <v>0</v>
      </c>
      <c r="AG340">
        <v>0</v>
      </c>
      <c r="AH340" t="s">
        <v>199</v>
      </c>
      <c r="AI340" s="1">
        <v>44627.689189814817</v>
      </c>
      <c r="AJ340">
        <v>684</v>
      </c>
      <c r="AK340">
        <v>0</v>
      </c>
      <c r="AL340">
        <v>0</v>
      </c>
      <c r="AM340">
        <v>0</v>
      </c>
      <c r="AN340">
        <v>148</v>
      </c>
      <c r="AO340">
        <v>0</v>
      </c>
      <c r="AP340">
        <v>193</v>
      </c>
      <c r="AQ340">
        <v>0</v>
      </c>
      <c r="AR340">
        <v>0</v>
      </c>
      <c r="AS340">
        <v>0</v>
      </c>
      <c r="AT340" t="s">
        <v>86</v>
      </c>
      <c r="AU340" t="s">
        <v>86</v>
      </c>
      <c r="AV340" t="s">
        <v>86</v>
      </c>
      <c r="AW340" t="s">
        <v>86</v>
      </c>
      <c r="AX340" t="s">
        <v>86</v>
      </c>
      <c r="AY340" t="s">
        <v>86</v>
      </c>
      <c r="AZ340" t="s">
        <v>86</v>
      </c>
      <c r="BA340" t="s">
        <v>86</v>
      </c>
      <c r="BB340" t="s">
        <v>86</v>
      </c>
      <c r="BC340" t="s">
        <v>86</v>
      </c>
      <c r="BD340" t="s">
        <v>86</v>
      </c>
      <c r="BE340" t="s">
        <v>86</v>
      </c>
    </row>
    <row r="341" spans="1:57" x14ac:dyDescent="0.45">
      <c r="A341" t="s">
        <v>864</v>
      </c>
      <c r="B341" t="s">
        <v>77</v>
      </c>
      <c r="C341" t="s">
        <v>838</v>
      </c>
      <c r="D341" t="s">
        <v>79</v>
      </c>
      <c r="E341" s="2" t="str">
        <f>HYPERLINK("capsilon://?command=openfolder&amp;siteaddress=envoy.emaiq-na2.net&amp;folderid=FX4761B618-B375-A070-9FBC-28DD47AC5A34","FX2202784")</f>
        <v>FX2202784</v>
      </c>
      <c r="F341" t="s">
        <v>80</v>
      </c>
      <c r="G341" t="s">
        <v>80</v>
      </c>
      <c r="H341" t="s">
        <v>81</v>
      </c>
      <c r="I341" t="s">
        <v>839</v>
      </c>
      <c r="J341">
        <v>464</v>
      </c>
      <c r="K341" t="s">
        <v>83</v>
      </c>
      <c r="L341" t="s">
        <v>84</v>
      </c>
      <c r="M341" t="s">
        <v>85</v>
      </c>
      <c r="N341">
        <v>2</v>
      </c>
      <c r="O341" s="1">
        <v>44627.42527777778</v>
      </c>
      <c r="P341" s="1">
        <v>44628.258622685185</v>
      </c>
      <c r="Q341">
        <v>62896</v>
      </c>
      <c r="R341">
        <v>9105</v>
      </c>
      <c r="S341" t="b">
        <v>0</v>
      </c>
      <c r="T341" t="s">
        <v>86</v>
      </c>
      <c r="U341" t="b">
        <v>1</v>
      </c>
      <c r="V341" t="s">
        <v>191</v>
      </c>
      <c r="W341" s="1">
        <v>44628.198807870373</v>
      </c>
      <c r="X341">
        <v>6941</v>
      </c>
      <c r="Y341">
        <v>498</v>
      </c>
      <c r="Z341">
        <v>0</v>
      </c>
      <c r="AA341">
        <v>498</v>
      </c>
      <c r="AB341">
        <v>0</v>
      </c>
      <c r="AC341">
        <v>337</v>
      </c>
      <c r="AD341">
        <v>-34</v>
      </c>
      <c r="AE341">
        <v>0</v>
      </c>
      <c r="AF341">
        <v>0</v>
      </c>
      <c r="AG341">
        <v>0</v>
      </c>
      <c r="AH341" t="s">
        <v>199</v>
      </c>
      <c r="AI341" s="1">
        <v>44628.258622685185</v>
      </c>
      <c r="AJ341">
        <v>1468</v>
      </c>
      <c r="AK341">
        <v>9</v>
      </c>
      <c r="AL341">
        <v>0</v>
      </c>
      <c r="AM341">
        <v>9</v>
      </c>
      <c r="AN341">
        <v>0</v>
      </c>
      <c r="AO341">
        <v>8</v>
      </c>
      <c r="AP341">
        <v>-43</v>
      </c>
      <c r="AQ341">
        <v>0</v>
      </c>
      <c r="AR341">
        <v>0</v>
      </c>
      <c r="AS341">
        <v>0</v>
      </c>
      <c r="AT341" t="s">
        <v>86</v>
      </c>
      <c r="AU341" t="s">
        <v>86</v>
      </c>
      <c r="AV341" t="s">
        <v>86</v>
      </c>
      <c r="AW341" t="s">
        <v>86</v>
      </c>
      <c r="AX341" t="s">
        <v>86</v>
      </c>
      <c r="AY341" t="s">
        <v>86</v>
      </c>
      <c r="AZ341" t="s">
        <v>86</v>
      </c>
      <c r="BA341" t="s">
        <v>86</v>
      </c>
      <c r="BB341" t="s">
        <v>86</v>
      </c>
      <c r="BC341" t="s">
        <v>86</v>
      </c>
      <c r="BD341" t="s">
        <v>86</v>
      </c>
      <c r="BE341" t="s">
        <v>86</v>
      </c>
    </row>
    <row r="342" spans="1:57" x14ac:dyDescent="0.45">
      <c r="A342" t="s">
        <v>865</v>
      </c>
      <c r="B342" t="s">
        <v>77</v>
      </c>
      <c r="C342" t="s">
        <v>558</v>
      </c>
      <c r="D342" t="s">
        <v>79</v>
      </c>
      <c r="E342" s="2" t="str">
        <f>HYPERLINK("capsilon://?command=openfolder&amp;siteaddress=envoy.emaiq-na2.net&amp;folderid=FX4DBC0E27-5A8C-B25A-D0C9-4176A8D7266E","FX2202329")</f>
        <v>FX2202329</v>
      </c>
      <c r="F342" t="s">
        <v>80</v>
      </c>
      <c r="G342" t="s">
        <v>80</v>
      </c>
      <c r="H342" t="s">
        <v>81</v>
      </c>
      <c r="I342" t="s">
        <v>866</v>
      </c>
      <c r="J342">
        <v>66</v>
      </c>
      <c r="K342" t="s">
        <v>83</v>
      </c>
      <c r="L342" t="s">
        <v>84</v>
      </c>
      <c r="M342" t="s">
        <v>85</v>
      </c>
      <c r="N342">
        <v>1</v>
      </c>
      <c r="O342" s="1">
        <v>44627.478206018517</v>
      </c>
      <c r="P342" s="1">
        <v>44627.894247685188</v>
      </c>
      <c r="Q342">
        <v>35896</v>
      </c>
      <c r="R342">
        <v>50</v>
      </c>
      <c r="S342" t="b">
        <v>0</v>
      </c>
      <c r="T342" t="s">
        <v>86</v>
      </c>
      <c r="U342" t="b">
        <v>0</v>
      </c>
      <c r="V342" t="s">
        <v>216</v>
      </c>
      <c r="W342" s="1">
        <v>44627.894247685188</v>
      </c>
      <c r="X342">
        <v>50</v>
      </c>
      <c r="Y342">
        <v>0</v>
      </c>
      <c r="Z342">
        <v>0</v>
      </c>
      <c r="AA342">
        <v>0</v>
      </c>
      <c r="AB342">
        <v>52</v>
      </c>
      <c r="AC342">
        <v>0</v>
      </c>
      <c r="AD342">
        <v>66</v>
      </c>
      <c r="AE342">
        <v>0</v>
      </c>
      <c r="AF342">
        <v>0</v>
      </c>
      <c r="AG342">
        <v>0</v>
      </c>
      <c r="AH342" t="s">
        <v>86</v>
      </c>
      <c r="AI342" t="s">
        <v>86</v>
      </c>
      <c r="AJ342" t="s">
        <v>86</v>
      </c>
      <c r="AK342" t="s">
        <v>86</v>
      </c>
      <c r="AL342" t="s">
        <v>86</v>
      </c>
      <c r="AM342" t="s">
        <v>86</v>
      </c>
      <c r="AN342" t="s">
        <v>86</v>
      </c>
      <c r="AO342" t="s">
        <v>86</v>
      </c>
      <c r="AP342" t="s">
        <v>86</v>
      </c>
      <c r="AQ342" t="s">
        <v>86</v>
      </c>
      <c r="AR342" t="s">
        <v>86</v>
      </c>
      <c r="AS342" t="s">
        <v>86</v>
      </c>
      <c r="AT342" t="s">
        <v>86</v>
      </c>
      <c r="AU342" t="s">
        <v>86</v>
      </c>
      <c r="AV342" t="s">
        <v>86</v>
      </c>
      <c r="AW342" t="s">
        <v>86</v>
      </c>
      <c r="AX342" t="s">
        <v>86</v>
      </c>
      <c r="AY342" t="s">
        <v>86</v>
      </c>
      <c r="AZ342" t="s">
        <v>86</v>
      </c>
      <c r="BA342" t="s">
        <v>86</v>
      </c>
      <c r="BB342" t="s">
        <v>86</v>
      </c>
      <c r="BC342" t="s">
        <v>86</v>
      </c>
      <c r="BD342" t="s">
        <v>86</v>
      </c>
      <c r="BE342" t="s">
        <v>86</v>
      </c>
    </row>
    <row r="343" spans="1:57" x14ac:dyDescent="0.45">
      <c r="A343" t="s">
        <v>867</v>
      </c>
      <c r="B343" t="s">
        <v>77</v>
      </c>
      <c r="C343" t="s">
        <v>582</v>
      </c>
      <c r="D343" t="s">
        <v>79</v>
      </c>
      <c r="E343" s="2" t="str">
        <f>HYPERLINK("capsilon://?command=openfolder&amp;siteaddress=envoy.emaiq-na2.net&amp;folderid=FXC6FA80C4-97ED-3D19-E296-AFAD25C53ACA","FX220279")</f>
        <v>FX220279</v>
      </c>
      <c r="F343" t="s">
        <v>80</v>
      </c>
      <c r="G343" t="s">
        <v>80</v>
      </c>
      <c r="H343" t="s">
        <v>81</v>
      </c>
      <c r="I343" t="s">
        <v>868</v>
      </c>
      <c r="J343">
        <v>66</v>
      </c>
      <c r="K343" t="s">
        <v>83</v>
      </c>
      <c r="L343" t="s">
        <v>84</v>
      </c>
      <c r="M343" t="s">
        <v>85</v>
      </c>
      <c r="N343">
        <v>1</v>
      </c>
      <c r="O343" s="1">
        <v>44627.480138888888</v>
      </c>
      <c r="P343" s="1">
        <v>44628.168414351851</v>
      </c>
      <c r="Q343">
        <v>58895</v>
      </c>
      <c r="R343">
        <v>572</v>
      </c>
      <c r="S343" t="b">
        <v>0</v>
      </c>
      <c r="T343" t="s">
        <v>86</v>
      </c>
      <c r="U343" t="b">
        <v>0</v>
      </c>
      <c r="V343" t="s">
        <v>92</v>
      </c>
      <c r="W343" s="1">
        <v>44628.168414351851</v>
      </c>
      <c r="X343">
        <v>441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66</v>
      </c>
      <c r="AE343">
        <v>52</v>
      </c>
      <c r="AF343">
        <v>0</v>
      </c>
      <c r="AG343">
        <v>1</v>
      </c>
      <c r="AH343" t="s">
        <v>86</v>
      </c>
      <c r="AI343" t="s">
        <v>86</v>
      </c>
      <c r="AJ343" t="s">
        <v>86</v>
      </c>
      <c r="AK343" t="s">
        <v>86</v>
      </c>
      <c r="AL343" t="s">
        <v>86</v>
      </c>
      <c r="AM343" t="s">
        <v>86</v>
      </c>
      <c r="AN343" t="s">
        <v>86</v>
      </c>
      <c r="AO343" t="s">
        <v>86</v>
      </c>
      <c r="AP343" t="s">
        <v>86</v>
      </c>
      <c r="AQ343" t="s">
        <v>86</v>
      </c>
      <c r="AR343" t="s">
        <v>86</v>
      </c>
      <c r="AS343" t="s">
        <v>86</v>
      </c>
      <c r="AT343" t="s">
        <v>86</v>
      </c>
      <c r="AU343" t="s">
        <v>86</v>
      </c>
      <c r="AV343" t="s">
        <v>86</v>
      </c>
      <c r="AW343" t="s">
        <v>86</v>
      </c>
      <c r="AX343" t="s">
        <v>86</v>
      </c>
      <c r="AY343" t="s">
        <v>86</v>
      </c>
      <c r="AZ343" t="s">
        <v>86</v>
      </c>
      <c r="BA343" t="s">
        <v>86</v>
      </c>
      <c r="BB343" t="s">
        <v>86</v>
      </c>
      <c r="BC343" t="s">
        <v>86</v>
      </c>
      <c r="BD343" t="s">
        <v>86</v>
      </c>
      <c r="BE343" t="s">
        <v>86</v>
      </c>
    </row>
    <row r="344" spans="1:57" x14ac:dyDescent="0.45">
      <c r="A344" t="s">
        <v>869</v>
      </c>
      <c r="B344" t="s">
        <v>77</v>
      </c>
      <c r="C344" t="s">
        <v>582</v>
      </c>
      <c r="D344" t="s">
        <v>79</v>
      </c>
      <c r="E344" s="2" t="str">
        <f>HYPERLINK("capsilon://?command=openfolder&amp;siteaddress=envoy.emaiq-na2.net&amp;folderid=FXC6FA80C4-97ED-3D19-E296-AFAD25C53ACA","FX220279")</f>
        <v>FX220279</v>
      </c>
      <c r="F344" t="s">
        <v>80</v>
      </c>
      <c r="G344" t="s">
        <v>80</v>
      </c>
      <c r="H344" t="s">
        <v>81</v>
      </c>
      <c r="I344" t="s">
        <v>870</v>
      </c>
      <c r="J344">
        <v>66</v>
      </c>
      <c r="K344" t="s">
        <v>83</v>
      </c>
      <c r="L344" t="s">
        <v>84</v>
      </c>
      <c r="M344" t="s">
        <v>85</v>
      </c>
      <c r="N344">
        <v>1</v>
      </c>
      <c r="O344" s="1">
        <v>44627.482951388891</v>
      </c>
      <c r="P344" s="1">
        <v>44628.170162037037</v>
      </c>
      <c r="Q344">
        <v>59141</v>
      </c>
      <c r="R344">
        <v>234</v>
      </c>
      <c r="S344" t="b">
        <v>0</v>
      </c>
      <c r="T344" t="s">
        <v>86</v>
      </c>
      <c r="U344" t="b">
        <v>0</v>
      </c>
      <c r="V344" t="s">
        <v>87</v>
      </c>
      <c r="W344" s="1">
        <v>44628.170162037037</v>
      </c>
      <c r="X344">
        <v>162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66</v>
      </c>
      <c r="AE344">
        <v>52</v>
      </c>
      <c r="AF344">
        <v>0</v>
      </c>
      <c r="AG344">
        <v>3</v>
      </c>
      <c r="AH344" t="s">
        <v>86</v>
      </c>
      <c r="AI344" t="s">
        <v>86</v>
      </c>
      <c r="AJ344" t="s">
        <v>86</v>
      </c>
      <c r="AK344" t="s">
        <v>86</v>
      </c>
      <c r="AL344" t="s">
        <v>86</v>
      </c>
      <c r="AM344" t="s">
        <v>86</v>
      </c>
      <c r="AN344" t="s">
        <v>86</v>
      </c>
      <c r="AO344" t="s">
        <v>86</v>
      </c>
      <c r="AP344" t="s">
        <v>86</v>
      </c>
      <c r="AQ344" t="s">
        <v>86</v>
      </c>
      <c r="AR344" t="s">
        <v>86</v>
      </c>
      <c r="AS344" t="s">
        <v>86</v>
      </c>
      <c r="AT344" t="s">
        <v>86</v>
      </c>
      <c r="AU344" t="s">
        <v>86</v>
      </c>
      <c r="AV344" t="s">
        <v>86</v>
      </c>
      <c r="AW344" t="s">
        <v>86</v>
      </c>
      <c r="AX344" t="s">
        <v>86</v>
      </c>
      <c r="AY344" t="s">
        <v>86</v>
      </c>
      <c r="AZ344" t="s">
        <v>86</v>
      </c>
      <c r="BA344" t="s">
        <v>86</v>
      </c>
      <c r="BB344" t="s">
        <v>86</v>
      </c>
      <c r="BC344" t="s">
        <v>86</v>
      </c>
      <c r="BD344" t="s">
        <v>86</v>
      </c>
      <c r="BE344" t="s">
        <v>86</v>
      </c>
    </row>
    <row r="345" spans="1:57" x14ac:dyDescent="0.45">
      <c r="A345" t="s">
        <v>871</v>
      </c>
      <c r="B345" t="s">
        <v>77</v>
      </c>
      <c r="C345" t="s">
        <v>532</v>
      </c>
      <c r="D345" t="s">
        <v>79</v>
      </c>
      <c r="E345" s="2" t="str">
        <f>HYPERLINK("capsilon://?command=openfolder&amp;siteaddress=envoy.emaiq-na2.net&amp;folderid=FX5827BB23-C665-0491-1AC5-D83A4C99FC40","FX2202377")</f>
        <v>FX2202377</v>
      </c>
      <c r="F345" t="s">
        <v>80</v>
      </c>
      <c r="G345" t="s">
        <v>80</v>
      </c>
      <c r="H345" t="s">
        <v>81</v>
      </c>
      <c r="I345" t="s">
        <v>872</v>
      </c>
      <c r="J345">
        <v>28</v>
      </c>
      <c r="K345" t="s">
        <v>83</v>
      </c>
      <c r="L345" t="s">
        <v>84</v>
      </c>
      <c r="M345" t="s">
        <v>85</v>
      </c>
      <c r="N345">
        <v>2</v>
      </c>
      <c r="O345" s="1">
        <v>44627.508067129631</v>
      </c>
      <c r="P345" s="1">
        <v>44628.19390046296</v>
      </c>
      <c r="Q345">
        <v>58743</v>
      </c>
      <c r="R345">
        <v>513</v>
      </c>
      <c r="S345" t="b">
        <v>0</v>
      </c>
      <c r="T345" t="s">
        <v>86</v>
      </c>
      <c r="U345" t="b">
        <v>0</v>
      </c>
      <c r="V345" t="s">
        <v>87</v>
      </c>
      <c r="W345" s="1">
        <v>44628.174571759257</v>
      </c>
      <c r="X345">
        <v>381</v>
      </c>
      <c r="Y345">
        <v>21</v>
      </c>
      <c r="Z345">
        <v>0</v>
      </c>
      <c r="AA345">
        <v>21</v>
      </c>
      <c r="AB345">
        <v>0</v>
      </c>
      <c r="AC345">
        <v>18</v>
      </c>
      <c r="AD345">
        <v>7</v>
      </c>
      <c r="AE345">
        <v>0</v>
      </c>
      <c r="AF345">
        <v>0</v>
      </c>
      <c r="AG345">
        <v>0</v>
      </c>
      <c r="AH345" t="s">
        <v>104</v>
      </c>
      <c r="AI345" s="1">
        <v>44628.19390046296</v>
      </c>
      <c r="AJ345">
        <v>130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7</v>
      </c>
      <c r="AQ345">
        <v>0</v>
      </c>
      <c r="AR345">
        <v>0</v>
      </c>
      <c r="AS345">
        <v>0</v>
      </c>
      <c r="AT345" t="s">
        <v>86</v>
      </c>
      <c r="AU345" t="s">
        <v>86</v>
      </c>
      <c r="AV345" t="s">
        <v>86</v>
      </c>
      <c r="AW345" t="s">
        <v>86</v>
      </c>
      <c r="AX345" t="s">
        <v>86</v>
      </c>
      <c r="AY345" t="s">
        <v>86</v>
      </c>
      <c r="AZ345" t="s">
        <v>86</v>
      </c>
      <c r="BA345" t="s">
        <v>86</v>
      </c>
      <c r="BB345" t="s">
        <v>86</v>
      </c>
      <c r="BC345" t="s">
        <v>86</v>
      </c>
      <c r="BD345" t="s">
        <v>86</v>
      </c>
      <c r="BE345" t="s">
        <v>86</v>
      </c>
    </row>
    <row r="346" spans="1:57" x14ac:dyDescent="0.45">
      <c r="A346" t="s">
        <v>873</v>
      </c>
      <c r="B346" t="s">
        <v>77</v>
      </c>
      <c r="C346" t="s">
        <v>874</v>
      </c>
      <c r="D346" t="s">
        <v>79</v>
      </c>
      <c r="E346" s="2" t="str">
        <f>HYPERLINK("capsilon://?command=openfolder&amp;siteaddress=envoy.emaiq-na2.net&amp;folderid=FX39BA36CA-E778-5FF8-CC21-FB0CF28320C5","FX2201450")</f>
        <v>FX2201450</v>
      </c>
      <c r="F346" t="s">
        <v>80</v>
      </c>
      <c r="G346" t="s">
        <v>80</v>
      </c>
      <c r="H346" t="s">
        <v>81</v>
      </c>
      <c r="I346" t="s">
        <v>875</v>
      </c>
      <c r="J346">
        <v>66</v>
      </c>
      <c r="K346" t="s">
        <v>83</v>
      </c>
      <c r="L346" t="s">
        <v>84</v>
      </c>
      <c r="M346" t="s">
        <v>85</v>
      </c>
      <c r="N346">
        <v>2</v>
      </c>
      <c r="O346" s="1">
        <v>44627.512291666666</v>
      </c>
      <c r="P346" s="1">
        <v>44628.198391203703</v>
      </c>
      <c r="Q346">
        <v>58324</v>
      </c>
      <c r="R346">
        <v>955</v>
      </c>
      <c r="S346" t="b">
        <v>0</v>
      </c>
      <c r="T346" t="s">
        <v>86</v>
      </c>
      <c r="U346" t="b">
        <v>0</v>
      </c>
      <c r="V346" t="s">
        <v>87</v>
      </c>
      <c r="W346" s="1">
        <v>44628.181145833332</v>
      </c>
      <c r="X346">
        <v>568</v>
      </c>
      <c r="Y346">
        <v>52</v>
      </c>
      <c r="Z346">
        <v>0</v>
      </c>
      <c r="AA346">
        <v>52</v>
      </c>
      <c r="AB346">
        <v>0</v>
      </c>
      <c r="AC346">
        <v>25</v>
      </c>
      <c r="AD346">
        <v>14</v>
      </c>
      <c r="AE346">
        <v>0</v>
      </c>
      <c r="AF346">
        <v>0</v>
      </c>
      <c r="AG346">
        <v>0</v>
      </c>
      <c r="AH346" t="s">
        <v>104</v>
      </c>
      <c r="AI346" s="1">
        <v>44628.198391203703</v>
      </c>
      <c r="AJ346">
        <v>387</v>
      </c>
      <c r="AK346">
        <v>1</v>
      </c>
      <c r="AL346">
        <v>0</v>
      </c>
      <c r="AM346">
        <v>1</v>
      </c>
      <c r="AN346">
        <v>0</v>
      </c>
      <c r="AO346">
        <v>1</v>
      </c>
      <c r="AP346">
        <v>13</v>
      </c>
      <c r="AQ346">
        <v>0</v>
      </c>
      <c r="AR346">
        <v>0</v>
      </c>
      <c r="AS346">
        <v>0</v>
      </c>
      <c r="AT346" t="s">
        <v>86</v>
      </c>
      <c r="AU346" t="s">
        <v>86</v>
      </c>
      <c r="AV346" t="s">
        <v>86</v>
      </c>
      <c r="AW346" t="s">
        <v>86</v>
      </c>
      <c r="AX346" t="s">
        <v>86</v>
      </c>
      <c r="AY346" t="s">
        <v>86</v>
      </c>
      <c r="AZ346" t="s">
        <v>86</v>
      </c>
      <c r="BA346" t="s">
        <v>86</v>
      </c>
      <c r="BB346" t="s">
        <v>86</v>
      </c>
      <c r="BC346" t="s">
        <v>86</v>
      </c>
      <c r="BD346" t="s">
        <v>86</v>
      </c>
      <c r="BE346" t="s">
        <v>86</v>
      </c>
    </row>
    <row r="347" spans="1:57" x14ac:dyDescent="0.45">
      <c r="A347" t="s">
        <v>876</v>
      </c>
      <c r="B347" t="s">
        <v>77</v>
      </c>
      <c r="C347" t="s">
        <v>151</v>
      </c>
      <c r="D347" t="s">
        <v>79</v>
      </c>
      <c r="E347" s="2" t="str">
        <f>HYPERLINK("capsilon://?command=openfolder&amp;siteaddress=envoy.emaiq-na2.net&amp;folderid=FX406D0F1B-A15E-D772-94A4-280246427A1B","FX2201354")</f>
        <v>FX2201354</v>
      </c>
      <c r="F347" t="s">
        <v>80</v>
      </c>
      <c r="G347" t="s">
        <v>80</v>
      </c>
      <c r="H347" t="s">
        <v>81</v>
      </c>
      <c r="I347" t="s">
        <v>877</v>
      </c>
      <c r="J347">
        <v>21</v>
      </c>
      <c r="K347" t="s">
        <v>83</v>
      </c>
      <c r="L347" t="s">
        <v>84</v>
      </c>
      <c r="M347" t="s">
        <v>85</v>
      </c>
      <c r="N347">
        <v>2</v>
      </c>
      <c r="O347" s="1">
        <v>44627.514594907407</v>
      </c>
      <c r="P347" s="1">
        <v>44628.198599537034</v>
      </c>
      <c r="Q347">
        <v>58933</v>
      </c>
      <c r="R347">
        <v>165</v>
      </c>
      <c r="S347" t="b">
        <v>0</v>
      </c>
      <c r="T347" t="s">
        <v>86</v>
      </c>
      <c r="U347" t="b">
        <v>0</v>
      </c>
      <c r="V347" t="s">
        <v>96</v>
      </c>
      <c r="W347" s="1">
        <v>44628.176747685182</v>
      </c>
      <c r="X347">
        <v>148</v>
      </c>
      <c r="Y347">
        <v>0</v>
      </c>
      <c r="Z347">
        <v>0</v>
      </c>
      <c r="AA347">
        <v>0</v>
      </c>
      <c r="AB347">
        <v>9</v>
      </c>
      <c r="AC347">
        <v>0</v>
      </c>
      <c r="AD347">
        <v>21</v>
      </c>
      <c r="AE347">
        <v>0</v>
      </c>
      <c r="AF347">
        <v>0</v>
      </c>
      <c r="AG347">
        <v>0</v>
      </c>
      <c r="AH347" t="s">
        <v>104</v>
      </c>
      <c r="AI347" s="1">
        <v>44628.198599537034</v>
      </c>
      <c r="AJ347">
        <v>17</v>
      </c>
      <c r="AK347">
        <v>0</v>
      </c>
      <c r="AL347">
        <v>0</v>
      </c>
      <c r="AM347">
        <v>0</v>
      </c>
      <c r="AN347">
        <v>9</v>
      </c>
      <c r="AO347">
        <v>0</v>
      </c>
      <c r="AP347">
        <v>21</v>
      </c>
      <c r="AQ347">
        <v>0</v>
      </c>
      <c r="AR347">
        <v>0</v>
      </c>
      <c r="AS347">
        <v>0</v>
      </c>
      <c r="AT347" t="s">
        <v>86</v>
      </c>
      <c r="AU347" t="s">
        <v>86</v>
      </c>
      <c r="AV347" t="s">
        <v>86</v>
      </c>
      <c r="AW347" t="s">
        <v>86</v>
      </c>
      <c r="AX347" t="s">
        <v>86</v>
      </c>
      <c r="AY347" t="s">
        <v>86</v>
      </c>
      <c r="AZ347" t="s">
        <v>86</v>
      </c>
      <c r="BA347" t="s">
        <v>86</v>
      </c>
      <c r="BB347" t="s">
        <v>86</v>
      </c>
      <c r="BC347" t="s">
        <v>86</v>
      </c>
      <c r="BD347" t="s">
        <v>86</v>
      </c>
      <c r="BE347" t="s">
        <v>86</v>
      </c>
    </row>
    <row r="348" spans="1:57" hidden="1" x14ac:dyDescent="0.45">
      <c r="A348" t="s">
        <v>878</v>
      </c>
      <c r="B348" t="s">
        <v>77</v>
      </c>
      <c r="C348" t="s">
        <v>879</v>
      </c>
      <c r="D348" t="s">
        <v>79</v>
      </c>
      <c r="E348" s="2" t="str">
        <f>HYPERLINK("capsilon://?command=openfolder&amp;siteaddress=envoy.emaiq-na2.net&amp;folderid=FX9BC33098-3762-903F-AB9C-AF831AAC4744","FX2202609")</f>
        <v>FX2202609</v>
      </c>
      <c r="F348" t="s">
        <v>80</v>
      </c>
      <c r="G348" t="s">
        <v>80</v>
      </c>
      <c r="H348" t="s">
        <v>81</v>
      </c>
      <c r="I348" t="s">
        <v>880</v>
      </c>
      <c r="J348">
        <v>175</v>
      </c>
      <c r="K348" t="s">
        <v>83</v>
      </c>
      <c r="L348" t="s">
        <v>84</v>
      </c>
      <c r="M348" t="s">
        <v>85</v>
      </c>
      <c r="N348">
        <v>1</v>
      </c>
      <c r="O348" s="1">
        <v>44621.544259259259</v>
      </c>
      <c r="P348" s="1">
        <v>44622.002187500002</v>
      </c>
      <c r="Q348">
        <v>38897</v>
      </c>
      <c r="R348">
        <v>668</v>
      </c>
      <c r="S348" t="b">
        <v>0</v>
      </c>
      <c r="T348" t="s">
        <v>86</v>
      </c>
      <c r="U348" t="b">
        <v>0</v>
      </c>
      <c r="V348" t="s">
        <v>87</v>
      </c>
      <c r="W348" s="1">
        <v>44622.002187500002</v>
      </c>
      <c r="X348">
        <v>603</v>
      </c>
      <c r="Y348">
        <v>52</v>
      </c>
      <c r="Z348">
        <v>0</v>
      </c>
      <c r="AA348">
        <v>52</v>
      </c>
      <c r="AB348">
        <v>0</v>
      </c>
      <c r="AC348">
        <v>0</v>
      </c>
      <c r="AD348">
        <v>123</v>
      </c>
      <c r="AE348">
        <v>92</v>
      </c>
      <c r="AF348">
        <v>0</v>
      </c>
      <c r="AG348">
        <v>5</v>
      </c>
      <c r="AH348" t="s">
        <v>86</v>
      </c>
      <c r="AI348" t="s">
        <v>86</v>
      </c>
      <c r="AJ348" t="s">
        <v>86</v>
      </c>
      <c r="AK348" t="s">
        <v>86</v>
      </c>
      <c r="AL348" t="s">
        <v>86</v>
      </c>
      <c r="AM348" t="s">
        <v>86</v>
      </c>
      <c r="AN348" t="s">
        <v>86</v>
      </c>
      <c r="AO348" t="s">
        <v>86</v>
      </c>
      <c r="AP348" t="s">
        <v>86</v>
      </c>
      <c r="AQ348" t="s">
        <v>86</v>
      </c>
      <c r="AR348" t="s">
        <v>86</v>
      </c>
      <c r="AS348" t="s">
        <v>86</v>
      </c>
      <c r="AT348" t="s">
        <v>86</v>
      </c>
      <c r="AU348" t="s">
        <v>86</v>
      </c>
      <c r="AV348" t="s">
        <v>86</v>
      </c>
      <c r="AW348" t="s">
        <v>86</v>
      </c>
      <c r="AX348" t="s">
        <v>86</v>
      </c>
      <c r="AY348" t="s">
        <v>86</v>
      </c>
      <c r="AZ348" t="s">
        <v>86</v>
      </c>
      <c r="BA348" t="s">
        <v>86</v>
      </c>
      <c r="BB348" t="s">
        <v>86</v>
      </c>
      <c r="BC348" t="s">
        <v>86</v>
      </c>
      <c r="BD348" t="s">
        <v>86</v>
      </c>
      <c r="BE348" t="s">
        <v>86</v>
      </c>
    </row>
    <row r="349" spans="1:57" x14ac:dyDescent="0.45">
      <c r="A349" t="s">
        <v>881</v>
      </c>
      <c r="B349" t="s">
        <v>77</v>
      </c>
      <c r="C349" t="s">
        <v>882</v>
      </c>
      <c r="D349" t="s">
        <v>79</v>
      </c>
      <c r="E349" s="2" t="str">
        <f>HYPERLINK("capsilon://?command=openfolder&amp;siteaddress=envoy.emaiq-na2.net&amp;folderid=FX3AE719EE-1E15-9693-D245-A18B053EF7E2","FX2202787")</f>
        <v>FX2202787</v>
      </c>
      <c r="F349" t="s">
        <v>80</v>
      </c>
      <c r="G349" t="s">
        <v>80</v>
      </c>
      <c r="H349" t="s">
        <v>81</v>
      </c>
      <c r="I349" t="s">
        <v>883</v>
      </c>
      <c r="J349">
        <v>243</v>
      </c>
      <c r="K349" t="s">
        <v>83</v>
      </c>
      <c r="L349" t="s">
        <v>84</v>
      </c>
      <c r="M349" t="s">
        <v>85</v>
      </c>
      <c r="N349">
        <v>1</v>
      </c>
      <c r="O349" s="1">
        <v>44627.524328703701</v>
      </c>
      <c r="P349" s="1">
        <v>44628.187835648147</v>
      </c>
      <c r="Q349">
        <v>56603</v>
      </c>
      <c r="R349">
        <v>724</v>
      </c>
      <c r="S349" t="b">
        <v>0</v>
      </c>
      <c r="T349" t="s">
        <v>86</v>
      </c>
      <c r="U349" t="b">
        <v>0</v>
      </c>
      <c r="V349" t="s">
        <v>87</v>
      </c>
      <c r="W349" s="1">
        <v>44628.187835648147</v>
      </c>
      <c r="X349">
        <v>577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243</v>
      </c>
      <c r="AE349">
        <v>216</v>
      </c>
      <c r="AF349">
        <v>0</v>
      </c>
      <c r="AG349">
        <v>7</v>
      </c>
      <c r="AH349" t="s">
        <v>86</v>
      </c>
      <c r="AI349" t="s">
        <v>86</v>
      </c>
      <c r="AJ349" t="s">
        <v>86</v>
      </c>
      <c r="AK349" t="s">
        <v>86</v>
      </c>
      <c r="AL349" t="s">
        <v>86</v>
      </c>
      <c r="AM349" t="s">
        <v>86</v>
      </c>
      <c r="AN349" t="s">
        <v>86</v>
      </c>
      <c r="AO349" t="s">
        <v>86</v>
      </c>
      <c r="AP349" t="s">
        <v>86</v>
      </c>
      <c r="AQ349" t="s">
        <v>86</v>
      </c>
      <c r="AR349" t="s">
        <v>86</v>
      </c>
      <c r="AS349" t="s">
        <v>86</v>
      </c>
      <c r="AT349" t="s">
        <v>86</v>
      </c>
      <c r="AU349" t="s">
        <v>86</v>
      </c>
      <c r="AV349" t="s">
        <v>86</v>
      </c>
      <c r="AW349" t="s">
        <v>86</v>
      </c>
      <c r="AX349" t="s">
        <v>86</v>
      </c>
      <c r="AY349" t="s">
        <v>86</v>
      </c>
      <c r="AZ349" t="s">
        <v>86</v>
      </c>
      <c r="BA349" t="s">
        <v>86</v>
      </c>
      <c r="BB349" t="s">
        <v>86</v>
      </c>
      <c r="BC349" t="s">
        <v>86</v>
      </c>
      <c r="BD349" t="s">
        <v>86</v>
      </c>
      <c r="BE349" t="s">
        <v>86</v>
      </c>
    </row>
    <row r="350" spans="1:57" hidden="1" x14ac:dyDescent="0.45">
      <c r="A350" t="s">
        <v>884</v>
      </c>
      <c r="B350" t="s">
        <v>77</v>
      </c>
      <c r="C350" t="s">
        <v>374</v>
      </c>
      <c r="D350" t="s">
        <v>79</v>
      </c>
      <c r="E350" s="2" t="str">
        <f>HYPERLINK("capsilon://?command=openfolder&amp;siteaddress=envoy.emaiq-na2.net&amp;folderid=FXAA3B7C91-96DB-B8CC-E83C-D03DF6970560","FX2202296")</f>
        <v>FX2202296</v>
      </c>
      <c r="F350" t="s">
        <v>80</v>
      </c>
      <c r="G350" t="s">
        <v>80</v>
      </c>
      <c r="H350" t="s">
        <v>81</v>
      </c>
      <c r="I350" t="s">
        <v>885</v>
      </c>
      <c r="J350">
        <v>30</v>
      </c>
      <c r="K350" t="s">
        <v>83</v>
      </c>
      <c r="L350" t="s">
        <v>84</v>
      </c>
      <c r="M350" t="s">
        <v>85</v>
      </c>
      <c r="N350">
        <v>2</v>
      </c>
      <c r="O350" s="1">
        <v>44621.562349537038</v>
      </c>
      <c r="P350" s="1">
        <v>44621.644363425927</v>
      </c>
      <c r="Q350">
        <v>6961</v>
      </c>
      <c r="R350">
        <v>125</v>
      </c>
      <c r="S350" t="b">
        <v>0</v>
      </c>
      <c r="T350" t="s">
        <v>86</v>
      </c>
      <c r="U350" t="b">
        <v>0</v>
      </c>
      <c r="V350" t="s">
        <v>347</v>
      </c>
      <c r="W350" s="1">
        <v>44621.573935185188</v>
      </c>
      <c r="X350">
        <v>68</v>
      </c>
      <c r="Y350">
        <v>9</v>
      </c>
      <c r="Z350">
        <v>0</v>
      </c>
      <c r="AA350">
        <v>9</v>
      </c>
      <c r="AB350">
        <v>0</v>
      </c>
      <c r="AC350">
        <v>3</v>
      </c>
      <c r="AD350">
        <v>21</v>
      </c>
      <c r="AE350">
        <v>0</v>
      </c>
      <c r="AF350">
        <v>0</v>
      </c>
      <c r="AG350">
        <v>0</v>
      </c>
      <c r="AH350" t="s">
        <v>119</v>
      </c>
      <c r="AI350" s="1">
        <v>44621.644363425927</v>
      </c>
      <c r="AJ350">
        <v>57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21</v>
      </c>
      <c r="AQ350">
        <v>0</v>
      </c>
      <c r="AR350">
        <v>0</v>
      </c>
      <c r="AS350">
        <v>0</v>
      </c>
      <c r="AT350" t="s">
        <v>86</v>
      </c>
      <c r="AU350" t="s">
        <v>86</v>
      </c>
      <c r="AV350" t="s">
        <v>86</v>
      </c>
      <c r="AW350" t="s">
        <v>86</v>
      </c>
      <c r="AX350" t="s">
        <v>86</v>
      </c>
      <c r="AY350" t="s">
        <v>86</v>
      </c>
      <c r="AZ350" t="s">
        <v>86</v>
      </c>
      <c r="BA350" t="s">
        <v>86</v>
      </c>
      <c r="BB350" t="s">
        <v>86</v>
      </c>
      <c r="BC350" t="s">
        <v>86</v>
      </c>
      <c r="BD350" t="s">
        <v>86</v>
      </c>
      <c r="BE350" t="s">
        <v>86</v>
      </c>
    </row>
    <row r="351" spans="1:57" x14ac:dyDescent="0.45">
      <c r="A351" t="s">
        <v>886</v>
      </c>
      <c r="B351" t="s">
        <v>77</v>
      </c>
      <c r="C351" t="s">
        <v>704</v>
      </c>
      <c r="D351" t="s">
        <v>79</v>
      </c>
      <c r="E351" s="2" t="str">
        <f>HYPERLINK("capsilon://?command=openfolder&amp;siteaddress=envoy.emaiq-na2.net&amp;folderid=FX91E411C2-1B78-2659-0B1B-F2900EE1A3C3","FX220325")</f>
        <v>FX220325</v>
      </c>
      <c r="F351" t="s">
        <v>80</v>
      </c>
      <c r="G351" t="s">
        <v>80</v>
      </c>
      <c r="H351" t="s">
        <v>81</v>
      </c>
      <c r="I351" t="s">
        <v>887</v>
      </c>
      <c r="J351">
        <v>47</v>
      </c>
      <c r="K351" t="s">
        <v>83</v>
      </c>
      <c r="L351" t="s">
        <v>84</v>
      </c>
      <c r="M351" t="s">
        <v>85</v>
      </c>
      <c r="N351">
        <v>1</v>
      </c>
      <c r="O351" s="1">
        <v>44627.530995370369</v>
      </c>
      <c r="P351" s="1">
        <v>44628.195150462961</v>
      </c>
      <c r="Q351">
        <v>56727</v>
      </c>
      <c r="R351">
        <v>656</v>
      </c>
      <c r="S351" t="b">
        <v>0</v>
      </c>
      <c r="T351" t="s">
        <v>86</v>
      </c>
      <c r="U351" t="b">
        <v>0</v>
      </c>
      <c r="V351" t="s">
        <v>87</v>
      </c>
      <c r="W351" s="1">
        <v>44628.195150462961</v>
      </c>
      <c r="X351">
        <v>631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47</v>
      </c>
      <c r="AE351">
        <v>42</v>
      </c>
      <c r="AF351">
        <v>0</v>
      </c>
      <c r="AG351">
        <v>3</v>
      </c>
      <c r="AH351" t="s">
        <v>86</v>
      </c>
      <c r="AI351" t="s">
        <v>86</v>
      </c>
      <c r="AJ351" t="s">
        <v>86</v>
      </c>
      <c r="AK351" t="s">
        <v>86</v>
      </c>
      <c r="AL351" t="s">
        <v>86</v>
      </c>
      <c r="AM351" t="s">
        <v>86</v>
      </c>
      <c r="AN351" t="s">
        <v>86</v>
      </c>
      <c r="AO351" t="s">
        <v>86</v>
      </c>
      <c r="AP351" t="s">
        <v>86</v>
      </c>
      <c r="AQ351" t="s">
        <v>86</v>
      </c>
      <c r="AR351" t="s">
        <v>86</v>
      </c>
      <c r="AS351" t="s">
        <v>86</v>
      </c>
      <c r="AT351" t="s">
        <v>86</v>
      </c>
      <c r="AU351" t="s">
        <v>86</v>
      </c>
      <c r="AV351" t="s">
        <v>86</v>
      </c>
      <c r="AW351" t="s">
        <v>86</v>
      </c>
      <c r="AX351" t="s">
        <v>86</v>
      </c>
      <c r="AY351" t="s">
        <v>86</v>
      </c>
      <c r="AZ351" t="s">
        <v>86</v>
      </c>
      <c r="BA351" t="s">
        <v>86</v>
      </c>
      <c r="BB351" t="s">
        <v>86</v>
      </c>
      <c r="BC351" t="s">
        <v>86</v>
      </c>
      <c r="BD351" t="s">
        <v>86</v>
      </c>
      <c r="BE351" t="s">
        <v>86</v>
      </c>
    </row>
    <row r="352" spans="1:57" x14ac:dyDescent="0.45">
      <c r="A352" t="s">
        <v>888</v>
      </c>
      <c r="B352" t="s">
        <v>77</v>
      </c>
      <c r="C352" t="s">
        <v>889</v>
      </c>
      <c r="D352" t="s">
        <v>79</v>
      </c>
      <c r="E352" s="2" t="str">
        <f>HYPERLINK("capsilon://?command=openfolder&amp;siteaddress=envoy.emaiq-na2.net&amp;folderid=FXE8A7EBC3-8B1F-6B9A-8C97-EF83FA61FA73","FX2201123")</f>
        <v>FX2201123</v>
      </c>
      <c r="F352" t="s">
        <v>80</v>
      </c>
      <c r="G352" t="s">
        <v>80</v>
      </c>
      <c r="H352" t="s">
        <v>81</v>
      </c>
      <c r="I352" t="s">
        <v>890</v>
      </c>
      <c r="J352">
        <v>30</v>
      </c>
      <c r="K352" t="s">
        <v>83</v>
      </c>
      <c r="L352" t="s">
        <v>84</v>
      </c>
      <c r="M352" t="s">
        <v>85</v>
      </c>
      <c r="N352">
        <v>2</v>
      </c>
      <c r="O352" s="1">
        <v>44627.531875000001</v>
      </c>
      <c r="P352" s="1">
        <v>44628.199548611112</v>
      </c>
      <c r="Q352">
        <v>57440</v>
      </c>
      <c r="R352">
        <v>247</v>
      </c>
      <c r="S352" t="b">
        <v>0</v>
      </c>
      <c r="T352" t="s">
        <v>86</v>
      </c>
      <c r="U352" t="b">
        <v>0</v>
      </c>
      <c r="V352" t="s">
        <v>96</v>
      </c>
      <c r="W352" s="1">
        <v>44628.180486111109</v>
      </c>
      <c r="X352">
        <v>166</v>
      </c>
      <c r="Y352">
        <v>9</v>
      </c>
      <c r="Z352">
        <v>0</v>
      </c>
      <c r="AA352">
        <v>9</v>
      </c>
      <c r="AB352">
        <v>0</v>
      </c>
      <c r="AC352">
        <v>3</v>
      </c>
      <c r="AD352">
        <v>21</v>
      </c>
      <c r="AE352">
        <v>0</v>
      </c>
      <c r="AF352">
        <v>0</v>
      </c>
      <c r="AG352">
        <v>0</v>
      </c>
      <c r="AH352" t="s">
        <v>104</v>
      </c>
      <c r="AI352" s="1">
        <v>44628.199548611112</v>
      </c>
      <c r="AJ352">
        <v>81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21</v>
      </c>
      <c r="AQ352">
        <v>0</v>
      </c>
      <c r="AR352">
        <v>0</v>
      </c>
      <c r="AS352">
        <v>0</v>
      </c>
      <c r="AT352" t="s">
        <v>86</v>
      </c>
      <c r="AU352" t="s">
        <v>86</v>
      </c>
      <c r="AV352" t="s">
        <v>86</v>
      </c>
      <c r="AW352" t="s">
        <v>86</v>
      </c>
      <c r="AX352" t="s">
        <v>86</v>
      </c>
      <c r="AY352" t="s">
        <v>86</v>
      </c>
      <c r="AZ352" t="s">
        <v>86</v>
      </c>
      <c r="BA352" t="s">
        <v>86</v>
      </c>
      <c r="BB352" t="s">
        <v>86</v>
      </c>
      <c r="BC352" t="s">
        <v>86</v>
      </c>
      <c r="BD352" t="s">
        <v>86</v>
      </c>
      <c r="BE352" t="s">
        <v>86</v>
      </c>
    </row>
    <row r="353" spans="1:57" x14ac:dyDescent="0.45">
      <c r="A353" t="s">
        <v>891</v>
      </c>
      <c r="B353" t="s">
        <v>77</v>
      </c>
      <c r="C353" t="s">
        <v>882</v>
      </c>
      <c r="D353" t="s">
        <v>79</v>
      </c>
      <c r="E353" s="2" t="str">
        <f>HYPERLINK("capsilon://?command=openfolder&amp;siteaddress=envoy.emaiq-na2.net&amp;folderid=FX3AE719EE-1E15-9693-D245-A18B053EF7E2","FX2202787")</f>
        <v>FX2202787</v>
      </c>
      <c r="F353" t="s">
        <v>80</v>
      </c>
      <c r="G353" t="s">
        <v>80</v>
      </c>
      <c r="H353" t="s">
        <v>81</v>
      </c>
      <c r="I353" t="s">
        <v>892</v>
      </c>
      <c r="J353">
        <v>28</v>
      </c>
      <c r="K353" t="s">
        <v>83</v>
      </c>
      <c r="L353" t="s">
        <v>84</v>
      </c>
      <c r="M353" t="s">
        <v>85</v>
      </c>
      <c r="N353">
        <v>2</v>
      </c>
      <c r="O353" s="1">
        <v>44627.536249999997</v>
      </c>
      <c r="P353" s="1">
        <v>44628.273796296293</v>
      </c>
      <c r="Q353">
        <v>63476</v>
      </c>
      <c r="R353">
        <v>248</v>
      </c>
      <c r="S353" t="b">
        <v>0</v>
      </c>
      <c r="T353" t="s">
        <v>86</v>
      </c>
      <c r="U353" t="b">
        <v>0</v>
      </c>
      <c r="V353" t="s">
        <v>96</v>
      </c>
      <c r="W353" s="1">
        <v>44628.182337962964</v>
      </c>
      <c r="X353">
        <v>159</v>
      </c>
      <c r="Y353">
        <v>21</v>
      </c>
      <c r="Z353">
        <v>0</v>
      </c>
      <c r="AA353">
        <v>21</v>
      </c>
      <c r="AB353">
        <v>0</v>
      </c>
      <c r="AC353">
        <v>2</v>
      </c>
      <c r="AD353">
        <v>7</v>
      </c>
      <c r="AE353">
        <v>0</v>
      </c>
      <c r="AF353">
        <v>0</v>
      </c>
      <c r="AG353">
        <v>0</v>
      </c>
      <c r="AH353" t="s">
        <v>104</v>
      </c>
      <c r="AI353" s="1">
        <v>44628.273796296293</v>
      </c>
      <c r="AJ353">
        <v>89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7</v>
      </c>
      <c r="AQ353">
        <v>0</v>
      </c>
      <c r="AR353">
        <v>0</v>
      </c>
      <c r="AS353">
        <v>0</v>
      </c>
      <c r="AT353" t="s">
        <v>86</v>
      </c>
      <c r="AU353" t="s">
        <v>86</v>
      </c>
      <c r="AV353" t="s">
        <v>86</v>
      </c>
      <c r="AW353" t="s">
        <v>86</v>
      </c>
      <c r="AX353" t="s">
        <v>86</v>
      </c>
      <c r="AY353" t="s">
        <v>86</v>
      </c>
      <c r="AZ353" t="s">
        <v>86</v>
      </c>
      <c r="BA353" t="s">
        <v>86</v>
      </c>
      <c r="BB353" t="s">
        <v>86</v>
      </c>
      <c r="BC353" t="s">
        <v>86</v>
      </c>
      <c r="BD353" t="s">
        <v>86</v>
      </c>
      <c r="BE353" t="s">
        <v>86</v>
      </c>
    </row>
    <row r="354" spans="1:57" x14ac:dyDescent="0.45">
      <c r="A354" t="s">
        <v>893</v>
      </c>
      <c r="B354" t="s">
        <v>77</v>
      </c>
      <c r="C354" t="s">
        <v>882</v>
      </c>
      <c r="D354" t="s">
        <v>79</v>
      </c>
      <c r="E354" s="2" t="str">
        <f>HYPERLINK("capsilon://?command=openfolder&amp;siteaddress=envoy.emaiq-na2.net&amp;folderid=FX3AE719EE-1E15-9693-D245-A18B053EF7E2","FX2202787")</f>
        <v>FX2202787</v>
      </c>
      <c r="F354" t="s">
        <v>80</v>
      </c>
      <c r="G354" t="s">
        <v>80</v>
      </c>
      <c r="H354" t="s">
        <v>81</v>
      </c>
      <c r="I354" t="s">
        <v>894</v>
      </c>
      <c r="J354">
        <v>76</v>
      </c>
      <c r="K354" t="s">
        <v>83</v>
      </c>
      <c r="L354" t="s">
        <v>84</v>
      </c>
      <c r="M354" t="s">
        <v>85</v>
      </c>
      <c r="N354">
        <v>1</v>
      </c>
      <c r="O354" s="1">
        <v>44627.537291666667</v>
      </c>
      <c r="P354" s="1">
        <v>44628.193749999999</v>
      </c>
      <c r="Q354">
        <v>56292</v>
      </c>
      <c r="R354">
        <v>426</v>
      </c>
      <c r="S354" t="b">
        <v>0</v>
      </c>
      <c r="T354" t="s">
        <v>86</v>
      </c>
      <c r="U354" t="b">
        <v>0</v>
      </c>
      <c r="V354" t="s">
        <v>96</v>
      </c>
      <c r="W354" s="1">
        <v>44628.193749999999</v>
      </c>
      <c r="X354">
        <v>418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76</v>
      </c>
      <c r="AE354">
        <v>71</v>
      </c>
      <c r="AF354">
        <v>0</v>
      </c>
      <c r="AG354">
        <v>2</v>
      </c>
      <c r="AH354" t="s">
        <v>86</v>
      </c>
      <c r="AI354" t="s">
        <v>86</v>
      </c>
      <c r="AJ354" t="s">
        <v>86</v>
      </c>
      <c r="AK354" t="s">
        <v>86</v>
      </c>
      <c r="AL354" t="s">
        <v>86</v>
      </c>
      <c r="AM354" t="s">
        <v>86</v>
      </c>
      <c r="AN354" t="s">
        <v>86</v>
      </c>
      <c r="AO354" t="s">
        <v>86</v>
      </c>
      <c r="AP354" t="s">
        <v>86</v>
      </c>
      <c r="AQ354" t="s">
        <v>86</v>
      </c>
      <c r="AR354" t="s">
        <v>86</v>
      </c>
      <c r="AS354" t="s">
        <v>86</v>
      </c>
      <c r="AT354" t="s">
        <v>86</v>
      </c>
      <c r="AU354" t="s">
        <v>86</v>
      </c>
      <c r="AV354" t="s">
        <v>86</v>
      </c>
      <c r="AW354" t="s">
        <v>86</v>
      </c>
      <c r="AX354" t="s">
        <v>86</v>
      </c>
      <c r="AY354" t="s">
        <v>86</v>
      </c>
      <c r="AZ354" t="s">
        <v>86</v>
      </c>
      <c r="BA354" t="s">
        <v>86</v>
      </c>
      <c r="BB354" t="s">
        <v>86</v>
      </c>
      <c r="BC354" t="s">
        <v>86</v>
      </c>
      <c r="BD354" t="s">
        <v>86</v>
      </c>
      <c r="BE354" t="s">
        <v>86</v>
      </c>
    </row>
    <row r="355" spans="1:57" x14ac:dyDescent="0.45">
      <c r="A355" t="s">
        <v>895</v>
      </c>
      <c r="B355" t="s">
        <v>77</v>
      </c>
      <c r="C355" t="s">
        <v>874</v>
      </c>
      <c r="D355" t="s">
        <v>79</v>
      </c>
      <c r="E355" s="2" t="str">
        <f>HYPERLINK("capsilon://?command=openfolder&amp;siteaddress=envoy.emaiq-na2.net&amp;folderid=FX39BA36CA-E778-5FF8-CC21-FB0CF28320C5","FX2201450")</f>
        <v>FX2201450</v>
      </c>
      <c r="F355" t="s">
        <v>80</v>
      </c>
      <c r="G355" t="s">
        <v>80</v>
      </c>
      <c r="H355" t="s">
        <v>81</v>
      </c>
      <c r="I355" t="s">
        <v>896</v>
      </c>
      <c r="J355">
        <v>66</v>
      </c>
      <c r="K355" t="s">
        <v>83</v>
      </c>
      <c r="L355" t="s">
        <v>84</v>
      </c>
      <c r="M355" t="s">
        <v>85</v>
      </c>
      <c r="N355">
        <v>2</v>
      </c>
      <c r="O355" s="1">
        <v>44627.538541666669</v>
      </c>
      <c r="P355" s="1">
        <v>44628.278333333335</v>
      </c>
      <c r="Q355">
        <v>63124</v>
      </c>
      <c r="R355">
        <v>794</v>
      </c>
      <c r="S355" t="b">
        <v>0</v>
      </c>
      <c r="T355" t="s">
        <v>86</v>
      </c>
      <c r="U355" t="b">
        <v>0</v>
      </c>
      <c r="V355" t="s">
        <v>87</v>
      </c>
      <c r="W355" s="1">
        <v>44628.19976851852</v>
      </c>
      <c r="X355">
        <v>398</v>
      </c>
      <c r="Y355">
        <v>52</v>
      </c>
      <c r="Z355">
        <v>0</v>
      </c>
      <c r="AA355">
        <v>52</v>
      </c>
      <c r="AB355">
        <v>0</v>
      </c>
      <c r="AC355">
        <v>25</v>
      </c>
      <c r="AD355">
        <v>14</v>
      </c>
      <c r="AE355">
        <v>0</v>
      </c>
      <c r="AF355">
        <v>0</v>
      </c>
      <c r="AG355">
        <v>0</v>
      </c>
      <c r="AH355" t="s">
        <v>104</v>
      </c>
      <c r="AI355" s="1">
        <v>44628.278333333335</v>
      </c>
      <c r="AJ355">
        <v>391</v>
      </c>
      <c r="AK355">
        <v>1</v>
      </c>
      <c r="AL355">
        <v>0</v>
      </c>
      <c r="AM355">
        <v>1</v>
      </c>
      <c r="AN355">
        <v>0</v>
      </c>
      <c r="AO355">
        <v>1</v>
      </c>
      <c r="AP355">
        <v>13</v>
      </c>
      <c r="AQ355">
        <v>0</v>
      </c>
      <c r="AR355">
        <v>0</v>
      </c>
      <c r="AS355">
        <v>0</v>
      </c>
      <c r="AT355" t="s">
        <v>86</v>
      </c>
      <c r="AU355" t="s">
        <v>86</v>
      </c>
      <c r="AV355" t="s">
        <v>86</v>
      </c>
      <c r="AW355" t="s">
        <v>86</v>
      </c>
      <c r="AX355" t="s">
        <v>86</v>
      </c>
      <c r="AY355" t="s">
        <v>86</v>
      </c>
      <c r="AZ355" t="s">
        <v>86</v>
      </c>
      <c r="BA355" t="s">
        <v>86</v>
      </c>
      <c r="BB355" t="s">
        <v>86</v>
      </c>
      <c r="BC355" t="s">
        <v>86</v>
      </c>
      <c r="BD355" t="s">
        <v>86</v>
      </c>
      <c r="BE355" t="s">
        <v>86</v>
      </c>
    </row>
    <row r="356" spans="1:57" hidden="1" x14ac:dyDescent="0.45">
      <c r="A356" t="s">
        <v>897</v>
      </c>
      <c r="B356" t="s">
        <v>77</v>
      </c>
      <c r="C356" t="s">
        <v>436</v>
      </c>
      <c r="D356" t="s">
        <v>79</v>
      </c>
      <c r="E356" s="2" t="str">
        <f>HYPERLINK("capsilon://?command=openfolder&amp;siteaddress=envoy.emaiq-na2.net&amp;folderid=FX825F50EE-A310-7134-B91F-67A4E9674C34","FX2202751")</f>
        <v>FX2202751</v>
      </c>
      <c r="F356" t="s">
        <v>80</v>
      </c>
      <c r="G356" t="s">
        <v>80</v>
      </c>
      <c r="H356" t="s">
        <v>81</v>
      </c>
      <c r="I356" t="s">
        <v>898</v>
      </c>
      <c r="J356">
        <v>30</v>
      </c>
      <c r="K356" t="s">
        <v>83</v>
      </c>
      <c r="L356" t="s">
        <v>84</v>
      </c>
      <c r="M356" t="s">
        <v>85</v>
      </c>
      <c r="N356">
        <v>2</v>
      </c>
      <c r="O356" s="1">
        <v>44621.566192129627</v>
      </c>
      <c r="P356" s="1">
        <v>44621.645092592589</v>
      </c>
      <c r="Q356">
        <v>6688</v>
      </c>
      <c r="R356">
        <v>129</v>
      </c>
      <c r="S356" t="b">
        <v>0</v>
      </c>
      <c r="T356" t="s">
        <v>86</v>
      </c>
      <c r="U356" t="b">
        <v>0</v>
      </c>
      <c r="V356" t="s">
        <v>347</v>
      </c>
      <c r="W356" s="1">
        <v>44621.57471064815</v>
      </c>
      <c r="X356">
        <v>66</v>
      </c>
      <c r="Y356">
        <v>9</v>
      </c>
      <c r="Z356">
        <v>0</v>
      </c>
      <c r="AA356">
        <v>9</v>
      </c>
      <c r="AB356">
        <v>0</v>
      </c>
      <c r="AC356">
        <v>3</v>
      </c>
      <c r="AD356">
        <v>21</v>
      </c>
      <c r="AE356">
        <v>0</v>
      </c>
      <c r="AF356">
        <v>0</v>
      </c>
      <c r="AG356">
        <v>0</v>
      </c>
      <c r="AH356" t="s">
        <v>119</v>
      </c>
      <c r="AI356" s="1">
        <v>44621.645092592589</v>
      </c>
      <c r="AJ356">
        <v>63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21</v>
      </c>
      <c r="AQ356">
        <v>0</v>
      </c>
      <c r="AR356">
        <v>0</v>
      </c>
      <c r="AS356">
        <v>0</v>
      </c>
      <c r="AT356" t="s">
        <v>86</v>
      </c>
      <c r="AU356" t="s">
        <v>86</v>
      </c>
      <c r="AV356" t="s">
        <v>86</v>
      </c>
      <c r="AW356" t="s">
        <v>86</v>
      </c>
      <c r="AX356" t="s">
        <v>86</v>
      </c>
      <c r="AY356" t="s">
        <v>86</v>
      </c>
      <c r="AZ356" t="s">
        <v>86</v>
      </c>
      <c r="BA356" t="s">
        <v>86</v>
      </c>
      <c r="BB356" t="s">
        <v>86</v>
      </c>
      <c r="BC356" t="s">
        <v>86</v>
      </c>
      <c r="BD356" t="s">
        <v>86</v>
      </c>
      <c r="BE356" t="s">
        <v>86</v>
      </c>
    </row>
    <row r="357" spans="1:57" x14ac:dyDescent="0.45">
      <c r="A357" t="s">
        <v>899</v>
      </c>
      <c r="B357" t="s">
        <v>77</v>
      </c>
      <c r="C357" t="s">
        <v>807</v>
      </c>
      <c r="D357" t="s">
        <v>79</v>
      </c>
      <c r="E357" s="2" t="str">
        <f>HYPERLINK("capsilon://?command=openfolder&amp;siteaddress=envoy.emaiq-na2.net&amp;folderid=FX1D7475A4-92BF-0606-2A82-2B74660A3986","FX2201600")</f>
        <v>FX2201600</v>
      </c>
      <c r="F357" t="s">
        <v>80</v>
      </c>
      <c r="G357" t="s">
        <v>80</v>
      </c>
      <c r="H357" t="s">
        <v>81</v>
      </c>
      <c r="I357" t="s">
        <v>900</v>
      </c>
      <c r="J357">
        <v>66</v>
      </c>
      <c r="K357" t="s">
        <v>83</v>
      </c>
      <c r="L357" t="s">
        <v>84</v>
      </c>
      <c r="M357" t="s">
        <v>85</v>
      </c>
      <c r="N357">
        <v>2</v>
      </c>
      <c r="O357" s="1">
        <v>44627.569374999999</v>
      </c>
      <c r="P357" s="1">
        <v>44628.27983796296</v>
      </c>
      <c r="Q357">
        <v>60562</v>
      </c>
      <c r="R357">
        <v>822</v>
      </c>
      <c r="S357" t="b">
        <v>0</v>
      </c>
      <c r="T357" t="s">
        <v>86</v>
      </c>
      <c r="U357" t="b">
        <v>0</v>
      </c>
      <c r="V357" t="s">
        <v>87</v>
      </c>
      <c r="W357" s="1">
        <v>44628.204722222225</v>
      </c>
      <c r="X357">
        <v>377</v>
      </c>
      <c r="Y357">
        <v>52</v>
      </c>
      <c r="Z357">
        <v>0</v>
      </c>
      <c r="AA357">
        <v>52</v>
      </c>
      <c r="AB357">
        <v>0</v>
      </c>
      <c r="AC357">
        <v>19</v>
      </c>
      <c r="AD357">
        <v>14</v>
      </c>
      <c r="AE357">
        <v>0</v>
      </c>
      <c r="AF357">
        <v>0</v>
      </c>
      <c r="AG357">
        <v>0</v>
      </c>
      <c r="AH357" t="s">
        <v>216</v>
      </c>
      <c r="AI357" s="1">
        <v>44628.27983796296</v>
      </c>
      <c r="AJ357">
        <v>445</v>
      </c>
      <c r="AK357">
        <v>0</v>
      </c>
      <c r="AL357">
        <v>0</v>
      </c>
      <c r="AM357">
        <v>0</v>
      </c>
      <c r="AN357">
        <v>0</v>
      </c>
      <c r="AO357">
        <v>1</v>
      </c>
      <c r="AP357">
        <v>14</v>
      </c>
      <c r="AQ357">
        <v>0</v>
      </c>
      <c r="AR357">
        <v>0</v>
      </c>
      <c r="AS357">
        <v>0</v>
      </c>
      <c r="AT357" t="s">
        <v>86</v>
      </c>
      <c r="AU357" t="s">
        <v>86</v>
      </c>
      <c r="AV357" t="s">
        <v>86</v>
      </c>
      <c r="AW357" t="s">
        <v>86</v>
      </c>
      <c r="AX357" t="s">
        <v>86</v>
      </c>
      <c r="AY357" t="s">
        <v>86</v>
      </c>
      <c r="AZ357" t="s">
        <v>86</v>
      </c>
      <c r="BA357" t="s">
        <v>86</v>
      </c>
      <c r="BB357" t="s">
        <v>86</v>
      </c>
      <c r="BC357" t="s">
        <v>86</v>
      </c>
      <c r="BD357" t="s">
        <v>86</v>
      </c>
      <c r="BE357" t="s">
        <v>86</v>
      </c>
    </row>
    <row r="358" spans="1:57" x14ac:dyDescent="0.45">
      <c r="A358" t="s">
        <v>901</v>
      </c>
      <c r="B358" t="s">
        <v>77</v>
      </c>
      <c r="C358" t="s">
        <v>814</v>
      </c>
      <c r="D358" t="s">
        <v>79</v>
      </c>
      <c r="E358" s="2" t="str">
        <f>HYPERLINK("capsilon://?command=openfolder&amp;siteaddress=envoy.emaiq-na2.net&amp;folderid=FX3F073FE8-64DE-0114-3F44-1CE05CC2FED3","FX220310")</f>
        <v>FX220310</v>
      </c>
      <c r="F358" t="s">
        <v>80</v>
      </c>
      <c r="G358" t="s">
        <v>80</v>
      </c>
      <c r="H358" t="s">
        <v>81</v>
      </c>
      <c r="I358" t="s">
        <v>902</v>
      </c>
      <c r="J358">
        <v>28</v>
      </c>
      <c r="K358" t="s">
        <v>83</v>
      </c>
      <c r="L358" t="s">
        <v>84</v>
      </c>
      <c r="M358" t="s">
        <v>85</v>
      </c>
      <c r="N358">
        <v>2</v>
      </c>
      <c r="O358" s="1">
        <v>44627.582256944443</v>
      </c>
      <c r="P358" s="1">
        <v>44628.27957175926</v>
      </c>
      <c r="Q358">
        <v>59698</v>
      </c>
      <c r="R358">
        <v>550</v>
      </c>
      <c r="S358" t="b">
        <v>0</v>
      </c>
      <c r="T358" t="s">
        <v>86</v>
      </c>
      <c r="U358" t="b">
        <v>0</v>
      </c>
      <c r="V358" t="s">
        <v>87</v>
      </c>
      <c r="W358" s="1">
        <v>44628.209872685184</v>
      </c>
      <c r="X358">
        <v>444</v>
      </c>
      <c r="Y358">
        <v>21</v>
      </c>
      <c r="Z358">
        <v>0</v>
      </c>
      <c r="AA358">
        <v>21</v>
      </c>
      <c r="AB358">
        <v>0</v>
      </c>
      <c r="AC358">
        <v>12</v>
      </c>
      <c r="AD358">
        <v>7</v>
      </c>
      <c r="AE358">
        <v>0</v>
      </c>
      <c r="AF358">
        <v>0</v>
      </c>
      <c r="AG358">
        <v>0</v>
      </c>
      <c r="AH358" t="s">
        <v>104</v>
      </c>
      <c r="AI358" s="1">
        <v>44628.27957175926</v>
      </c>
      <c r="AJ358">
        <v>106</v>
      </c>
      <c r="AK358">
        <v>1</v>
      </c>
      <c r="AL358">
        <v>0</v>
      </c>
      <c r="AM358">
        <v>1</v>
      </c>
      <c r="AN358">
        <v>0</v>
      </c>
      <c r="AO358">
        <v>1</v>
      </c>
      <c r="AP358">
        <v>6</v>
      </c>
      <c r="AQ358">
        <v>0</v>
      </c>
      <c r="AR358">
        <v>0</v>
      </c>
      <c r="AS358">
        <v>0</v>
      </c>
      <c r="AT358" t="s">
        <v>86</v>
      </c>
      <c r="AU358" t="s">
        <v>86</v>
      </c>
      <c r="AV358" t="s">
        <v>86</v>
      </c>
      <c r="AW358" t="s">
        <v>86</v>
      </c>
      <c r="AX358" t="s">
        <v>86</v>
      </c>
      <c r="AY358" t="s">
        <v>86</v>
      </c>
      <c r="AZ358" t="s">
        <v>86</v>
      </c>
      <c r="BA358" t="s">
        <v>86</v>
      </c>
      <c r="BB358" t="s">
        <v>86</v>
      </c>
      <c r="BC358" t="s">
        <v>86</v>
      </c>
      <c r="BD358" t="s">
        <v>86</v>
      </c>
      <c r="BE358" t="s">
        <v>86</v>
      </c>
    </row>
    <row r="359" spans="1:57" x14ac:dyDescent="0.45">
      <c r="A359" t="s">
        <v>903</v>
      </c>
      <c r="B359" t="s">
        <v>77</v>
      </c>
      <c r="C359" t="s">
        <v>904</v>
      </c>
      <c r="D359" t="s">
        <v>79</v>
      </c>
      <c r="E359" s="2" t="str">
        <f>HYPERLINK("capsilon://?command=openfolder&amp;siteaddress=envoy.emaiq-na2.net&amp;folderid=FXA892447D-14F5-8759-BC7D-681F124A2ECA","FX220354")</f>
        <v>FX220354</v>
      </c>
      <c r="F359" t="s">
        <v>80</v>
      </c>
      <c r="G359" t="s">
        <v>80</v>
      </c>
      <c r="H359" t="s">
        <v>81</v>
      </c>
      <c r="I359" t="s">
        <v>905</v>
      </c>
      <c r="J359">
        <v>112</v>
      </c>
      <c r="K359" t="s">
        <v>83</v>
      </c>
      <c r="L359" t="s">
        <v>84</v>
      </c>
      <c r="M359" t="s">
        <v>85</v>
      </c>
      <c r="N359">
        <v>2</v>
      </c>
      <c r="O359" s="1">
        <v>44627.586724537039</v>
      </c>
      <c r="P359" s="1">
        <v>44628.288726851853</v>
      </c>
      <c r="Q359">
        <v>59520</v>
      </c>
      <c r="R359">
        <v>1133</v>
      </c>
      <c r="S359" t="b">
        <v>0</v>
      </c>
      <c r="T359" t="s">
        <v>86</v>
      </c>
      <c r="U359" t="b">
        <v>0</v>
      </c>
      <c r="V359" t="s">
        <v>96</v>
      </c>
      <c r="W359" s="1">
        <v>44628.209803240738</v>
      </c>
      <c r="X359">
        <v>343</v>
      </c>
      <c r="Y359">
        <v>75</v>
      </c>
      <c r="Z359">
        <v>0</v>
      </c>
      <c r="AA359">
        <v>75</v>
      </c>
      <c r="AB359">
        <v>0</v>
      </c>
      <c r="AC359">
        <v>11</v>
      </c>
      <c r="AD359">
        <v>37</v>
      </c>
      <c r="AE359">
        <v>0</v>
      </c>
      <c r="AF359">
        <v>0</v>
      </c>
      <c r="AG359">
        <v>0</v>
      </c>
      <c r="AH359" t="s">
        <v>104</v>
      </c>
      <c r="AI359" s="1">
        <v>44628.288726851853</v>
      </c>
      <c r="AJ359">
        <v>790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37</v>
      </c>
      <c r="AQ359">
        <v>0</v>
      </c>
      <c r="AR359">
        <v>0</v>
      </c>
      <c r="AS359">
        <v>0</v>
      </c>
      <c r="AT359" t="s">
        <v>86</v>
      </c>
      <c r="AU359" t="s">
        <v>86</v>
      </c>
      <c r="AV359" t="s">
        <v>86</v>
      </c>
      <c r="AW359" t="s">
        <v>86</v>
      </c>
      <c r="AX359" t="s">
        <v>86</v>
      </c>
      <c r="AY359" t="s">
        <v>86</v>
      </c>
      <c r="AZ359" t="s">
        <v>86</v>
      </c>
      <c r="BA359" t="s">
        <v>86</v>
      </c>
      <c r="BB359" t="s">
        <v>86</v>
      </c>
      <c r="BC359" t="s">
        <v>86</v>
      </c>
      <c r="BD359" t="s">
        <v>86</v>
      </c>
      <c r="BE359" t="s">
        <v>86</v>
      </c>
    </row>
    <row r="360" spans="1:57" x14ac:dyDescent="0.45">
      <c r="A360" t="s">
        <v>906</v>
      </c>
      <c r="B360" t="s">
        <v>77</v>
      </c>
      <c r="C360" t="s">
        <v>462</v>
      </c>
      <c r="D360" t="s">
        <v>79</v>
      </c>
      <c r="E360" s="2" t="str">
        <f>HYPERLINK("capsilon://?command=openfolder&amp;siteaddress=envoy.emaiq-na2.net&amp;folderid=FX6172D7E7-75F3-EC0F-6380-2FEA51B66450","FX2202559")</f>
        <v>FX2202559</v>
      </c>
      <c r="F360" t="s">
        <v>80</v>
      </c>
      <c r="G360" t="s">
        <v>80</v>
      </c>
      <c r="H360" t="s">
        <v>81</v>
      </c>
      <c r="I360" t="s">
        <v>907</v>
      </c>
      <c r="J360">
        <v>38</v>
      </c>
      <c r="K360" t="s">
        <v>83</v>
      </c>
      <c r="L360" t="s">
        <v>84</v>
      </c>
      <c r="M360" t="s">
        <v>85</v>
      </c>
      <c r="N360">
        <v>1</v>
      </c>
      <c r="O360" s="1">
        <v>44627.609594907408</v>
      </c>
      <c r="P360" s="1">
        <v>44628.212858796294</v>
      </c>
      <c r="Q360">
        <v>51887</v>
      </c>
      <c r="R360">
        <v>235</v>
      </c>
      <c r="S360" t="b">
        <v>0</v>
      </c>
      <c r="T360" t="s">
        <v>86</v>
      </c>
      <c r="U360" t="b">
        <v>0</v>
      </c>
      <c r="V360" t="s">
        <v>87</v>
      </c>
      <c r="W360" s="1">
        <v>44628.212858796294</v>
      </c>
      <c r="X360">
        <v>178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38</v>
      </c>
      <c r="AE360">
        <v>37</v>
      </c>
      <c r="AF360">
        <v>0</v>
      </c>
      <c r="AG360">
        <v>7</v>
      </c>
      <c r="AH360" t="s">
        <v>86</v>
      </c>
      <c r="AI360" t="s">
        <v>86</v>
      </c>
      <c r="AJ360" t="s">
        <v>86</v>
      </c>
      <c r="AK360" t="s">
        <v>86</v>
      </c>
      <c r="AL360" t="s">
        <v>86</v>
      </c>
      <c r="AM360" t="s">
        <v>86</v>
      </c>
      <c r="AN360" t="s">
        <v>86</v>
      </c>
      <c r="AO360" t="s">
        <v>86</v>
      </c>
      <c r="AP360" t="s">
        <v>86</v>
      </c>
      <c r="AQ360" t="s">
        <v>86</v>
      </c>
      <c r="AR360" t="s">
        <v>86</v>
      </c>
      <c r="AS360" t="s">
        <v>86</v>
      </c>
      <c r="AT360" t="s">
        <v>86</v>
      </c>
      <c r="AU360" t="s">
        <v>86</v>
      </c>
      <c r="AV360" t="s">
        <v>86</v>
      </c>
      <c r="AW360" t="s">
        <v>86</v>
      </c>
      <c r="AX360" t="s">
        <v>86</v>
      </c>
      <c r="AY360" t="s">
        <v>86</v>
      </c>
      <c r="AZ360" t="s">
        <v>86</v>
      </c>
      <c r="BA360" t="s">
        <v>86</v>
      </c>
      <c r="BB360" t="s">
        <v>86</v>
      </c>
      <c r="BC360" t="s">
        <v>86</v>
      </c>
      <c r="BD360" t="s">
        <v>86</v>
      </c>
      <c r="BE360" t="s">
        <v>86</v>
      </c>
    </row>
    <row r="361" spans="1:57" hidden="1" x14ac:dyDescent="0.45">
      <c r="A361" t="s">
        <v>908</v>
      </c>
      <c r="B361" t="s">
        <v>77</v>
      </c>
      <c r="C361" t="s">
        <v>78</v>
      </c>
      <c r="D361" t="s">
        <v>79</v>
      </c>
      <c r="E361" s="2" t="str">
        <f>HYPERLINK("capsilon://?command=openfolder&amp;siteaddress=envoy.emaiq-na2.net&amp;folderid=FX787AF2AC-AD9B-8A84-AF9D-A4BC0C903BA0","FX2202174")</f>
        <v>FX2202174</v>
      </c>
      <c r="F361" t="s">
        <v>80</v>
      </c>
      <c r="G361" t="s">
        <v>80</v>
      </c>
      <c r="H361" t="s">
        <v>81</v>
      </c>
      <c r="I361" t="s">
        <v>82</v>
      </c>
      <c r="J361">
        <v>170</v>
      </c>
      <c r="K361" t="s">
        <v>83</v>
      </c>
      <c r="L361" t="s">
        <v>84</v>
      </c>
      <c r="M361" t="s">
        <v>85</v>
      </c>
      <c r="N361">
        <v>1</v>
      </c>
      <c r="O361" s="1">
        <v>44621.594988425924</v>
      </c>
      <c r="P361" s="1">
        <v>44622.114606481482</v>
      </c>
      <c r="Q361">
        <v>44143</v>
      </c>
      <c r="R361">
        <v>752</v>
      </c>
      <c r="S361" t="b">
        <v>0</v>
      </c>
      <c r="T361" t="s">
        <v>86</v>
      </c>
      <c r="U361" t="b">
        <v>0</v>
      </c>
      <c r="V361" t="s">
        <v>87</v>
      </c>
      <c r="W361" s="1">
        <v>44622.114606481482</v>
      </c>
      <c r="X361">
        <v>696</v>
      </c>
      <c r="Y361">
        <v>94</v>
      </c>
      <c r="Z361">
        <v>0</v>
      </c>
      <c r="AA361">
        <v>94</v>
      </c>
      <c r="AB361">
        <v>0</v>
      </c>
      <c r="AC361">
        <v>0</v>
      </c>
      <c r="AD361">
        <v>76</v>
      </c>
      <c r="AE361">
        <v>43</v>
      </c>
      <c r="AF361">
        <v>0</v>
      </c>
      <c r="AG361">
        <v>3</v>
      </c>
      <c r="AH361" t="s">
        <v>86</v>
      </c>
      <c r="AI361" t="s">
        <v>86</v>
      </c>
      <c r="AJ361" t="s">
        <v>86</v>
      </c>
      <c r="AK361" t="s">
        <v>86</v>
      </c>
      <c r="AL361" t="s">
        <v>86</v>
      </c>
      <c r="AM361" t="s">
        <v>86</v>
      </c>
      <c r="AN361" t="s">
        <v>86</v>
      </c>
      <c r="AO361" t="s">
        <v>86</v>
      </c>
      <c r="AP361" t="s">
        <v>86</v>
      </c>
      <c r="AQ361" t="s">
        <v>86</v>
      </c>
      <c r="AR361" t="s">
        <v>86</v>
      </c>
      <c r="AS361" t="s">
        <v>86</v>
      </c>
      <c r="AT361" t="s">
        <v>86</v>
      </c>
      <c r="AU361" t="s">
        <v>86</v>
      </c>
      <c r="AV361" t="s">
        <v>86</v>
      </c>
      <c r="AW361" t="s">
        <v>86</v>
      </c>
      <c r="AX361" t="s">
        <v>86</v>
      </c>
      <c r="AY361" t="s">
        <v>86</v>
      </c>
      <c r="AZ361" t="s">
        <v>86</v>
      </c>
      <c r="BA361" t="s">
        <v>86</v>
      </c>
      <c r="BB361" t="s">
        <v>86</v>
      </c>
      <c r="BC361" t="s">
        <v>86</v>
      </c>
      <c r="BD361" t="s">
        <v>86</v>
      </c>
      <c r="BE361" t="s">
        <v>86</v>
      </c>
    </row>
    <row r="362" spans="1:57" x14ac:dyDescent="0.45">
      <c r="A362" t="s">
        <v>909</v>
      </c>
      <c r="B362" t="s">
        <v>77</v>
      </c>
      <c r="C362" t="s">
        <v>841</v>
      </c>
      <c r="D362" t="s">
        <v>79</v>
      </c>
      <c r="E362" s="2" t="str">
        <f>HYPERLINK("capsilon://?command=openfolder&amp;siteaddress=envoy.emaiq-na2.net&amp;folderid=FX524815C7-770D-EE1D-0EAE-5BEE579D9A07","FX2202702")</f>
        <v>FX2202702</v>
      </c>
      <c r="F362" t="s">
        <v>80</v>
      </c>
      <c r="G362" t="s">
        <v>80</v>
      </c>
      <c r="H362" t="s">
        <v>81</v>
      </c>
      <c r="I362" t="s">
        <v>910</v>
      </c>
      <c r="J362">
        <v>66</v>
      </c>
      <c r="K362" t="s">
        <v>83</v>
      </c>
      <c r="L362" t="s">
        <v>84</v>
      </c>
      <c r="M362" t="s">
        <v>85</v>
      </c>
      <c r="N362">
        <v>1</v>
      </c>
      <c r="O362" s="1">
        <v>44627.623067129629</v>
      </c>
      <c r="P362" s="1">
        <v>44628.210798611108</v>
      </c>
      <c r="Q362">
        <v>50701</v>
      </c>
      <c r="R362">
        <v>79</v>
      </c>
      <c r="S362" t="b">
        <v>0</v>
      </c>
      <c r="T362" t="s">
        <v>86</v>
      </c>
      <c r="U362" t="b">
        <v>0</v>
      </c>
      <c r="V362" t="s">
        <v>87</v>
      </c>
      <c r="W362" s="1">
        <v>44628.210798611108</v>
      </c>
      <c r="X362">
        <v>79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66</v>
      </c>
      <c r="AE362">
        <v>52</v>
      </c>
      <c r="AF362">
        <v>0</v>
      </c>
      <c r="AG362">
        <v>1</v>
      </c>
      <c r="AH362" t="s">
        <v>86</v>
      </c>
      <c r="AI362" t="s">
        <v>86</v>
      </c>
      <c r="AJ362" t="s">
        <v>86</v>
      </c>
      <c r="AK362" t="s">
        <v>86</v>
      </c>
      <c r="AL362" t="s">
        <v>86</v>
      </c>
      <c r="AM362" t="s">
        <v>86</v>
      </c>
      <c r="AN362" t="s">
        <v>86</v>
      </c>
      <c r="AO362" t="s">
        <v>86</v>
      </c>
      <c r="AP362" t="s">
        <v>86</v>
      </c>
      <c r="AQ362" t="s">
        <v>86</v>
      </c>
      <c r="AR362" t="s">
        <v>86</v>
      </c>
      <c r="AS362" t="s">
        <v>86</v>
      </c>
      <c r="AT362" t="s">
        <v>86</v>
      </c>
      <c r="AU362" t="s">
        <v>86</v>
      </c>
      <c r="AV362" t="s">
        <v>86</v>
      </c>
      <c r="AW362" t="s">
        <v>86</v>
      </c>
      <c r="AX362" t="s">
        <v>86</v>
      </c>
      <c r="AY362" t="s">
        <v>86</v>
      </c>
      <c r="AZ362" t="s">
        <v>86</v>
      </c>
      <c r="BA362" t="s">
        <v>86</v>
      </c>
      <c r="BB362" t="s">
        <v>86</v>
      </c>
      <c r="BC362" t="s">
        <v>86</v>
      </c>
      <c r="BD362" t="s">
        <v>86</v>
      </c>
      <c r="BE362" t="s">
        <v>86</v>
      </c>
    </row>
    <row r="363" spans="1:57" x14ac:dyDescent="0.45">
      <c r="A363" t="s">
        <v>911</v>
      </c>
      <c r="B363" t="s">
        <v>77</v>
      </c>
      <c r="C363" t="s">
        <v>841</v>
      </c>
      <c r="D363" t="s">
        <v>79</v>
      </c>
      <c r="E363" s="2" t="str">
        <f>HYPERLINK("capsilon://?command=openfolder&amp;siteaddress=envoy.emaiq-na2.net&amp;folderid=FX524815C7-770D-EE1D-0EAE-5BEE579D9A07","FX2202702")</f>
        <v>FX2202702</v>
      </c>
      <c r="F363" t="s">
        <v>80</v>
      </c>
      <c r="G363" t="s">
        <v>80</v>
      </c>
      <c r="H363" t="s">
        <v>81</v>
      </c>
      <c r="I363" t="s">
        <v>912</v>
      </c>
      <c r="J363">
        <v>38</v>
      </c>
      <c r="K363" t="s">
        <v>83</v>
      </c>
      <c r="L363" t="s">
        <v>84</v>
      </c>
      <c r="M363" t="s">
        <v>85</v>
      </c>
      <c r="N363">
        <v>2</v>
      </c>
      <c r="O363" s="1">
        <v>44627.625891203701</v>
      </c>
      <c r="P363" s="1">
        <v>44628.284560185188</v>
      </c>
      <c r="Q363">
        <v>56337</v>
      </c>
      <c r="R363">
        <v>572</v>
      </c>
      <c r="S363" t="b">
        <v>0</v>
      </c>
      <c r="T363" t="s">
        <v>86</v>
      </c>
      <c r="U363" t="b">
        <v>0</v>
      </c>
      <c r="V363" t="s">
        <v>96</v>
      </c>
      <c r="W363" s="1">
        <v>44628.212395833332</v>
      </c>
      <c r="X363">
        <v>165</v>
      </c>
      <c r="Y363">
        <v>37</v>
      </c>
      <c r="Z363">
        <v>0</v>
      </c>
      <c r="AA363">
        <v>37</v>
      </c>
      <c r="AB363">
        <v>0</v>
      </c>
      <c r="AC363">
        <v>10</v>
      </c>
      <c r="AD363">
        <v>1</v>
      </c>
      <c r="AE363">
        <v>0</v>
      </c>
      <c r="AF363">
        <v>0</v>
      </c>
      <c r="AG363">
        <v>0</v>
      </c>
      <c r="AH363" t="s">
        <v>216</v>
      </c>
      <c r="AI363" s="1">
        <v>44628.284560185188</v>
      </c>
      <c r="AJ363">
        <v>407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1</v>
      </c>
      <c r="AQ363">
        <v>0</v>
      </c>
      <c r="AR363">
        <v>0</v>
      </c>
      <c r="AS363">
        <v>0</v>
      </c>
      <c r="AT363" t="s">
        <v>86</v>
      </c>
      <c r="AU363" t="s">
        <v>86</v>
      </c>
      <c r="AV363" t="s">
        <v>86</v>
      </c>
      <c r="AW363" t="s">
        <v>86</v>
      </c>
      <c r="AX363" t="s">
        <v>86</v>
      </c>
      <c r="AY363" t="s">
        <v>86</v>
      </c>
      <c r="AZ363" t="s">
        <v>86</v>
      </c>
      <c r="BA363" t="s">
        <v>86</v>
      </c>
      <c r="BB363" t="s">
        <v>86</v>
      </c>
      <c r="BC363" t="s">
        <v>86</v>
      </c>
      <c r="BD363" t="s">
        <v>86</v>
      </c>
      <c r="BE363" t="s">
        <v>86</v>
      </c>
    </row>
    <row r="364" spans="1:57" x14ac:dyDescent="0.45">
      <c r="A364" t="s">
        <v>913</v>
      </c>
      <c r="B364" t="s">
        <v>77</v>
      </c>
      <c r="C364" t="s">
        <v>321</v>
      </c>
      <c r="D364" t="s">
        <v>79</v>
      </c>
      <c r="E364" s="2" t="str">
        <f>HYPERLINK("capsilon://?command=openfolder&amp;siteaddress=envoy.emaiq-na2.net&amp;folderid=FX7C0D5444-9E6E-4A6A-F07F-9E749FA7CCC5","FX2202786")</f>
        <v>FX2202786</v>
      </c>
      <c r="F364" t="s">
        <v>80</v>
      </c>
      <c r="G364" t="s">
        <v>80</v>
      </c>
      <c r="H364" t="s">
        <v>81</v>
      </c>
      <c r="I364" t="s">
        <v>914</v>
      </c>
      <c r="J364">
        <v>404</v>
      </c>
      <c r="K364" t="s">
        <v>83</v>
      </c>
      <c r="L364" t="s">
        <v>84</v>
      </c>
      <c r="M364" t="s">
        <v>85</v>
      </c>
      <c r="N364">
        <v>2</v>
      </c>
      <c r="O364" s="1">
        <v>44627.647789351853</v>
      </c>
      <c r="P364" s="1">
        <v>44628.312256944446</v>
      </c>
      <c r="Q364">
        <v>51364</v>
      </c>
      <c r="R364">
        <v>6046</v>
      </c>
      <c r="S364" t="b">
        <v>0</v>
      </c>
      <c r="T364" t="s">
        <v>86</v>
      </c>
      <c r="U364" t="b">
        <v>0</v>
      </c>
      <c r="V364" t="s">
        <v>191</v>
      </c>
      <c r="W364" s="1">
        <v>44628.273078703707</v>
      </c>
      <c r="X364">
        <v>3118</v>
      </c>
      <c r="Y364">
        <v>685</v>
      </c>
      <c r="Z364">
        <v>0</v>
      </c>
      <c r="AA364">
        <v>685</v>
      </c>
      <c r="AB364">
        <v>0</v>
      </c>
      <c r="AC364">
        <v>311</v>
      </c>
      <c r="AD364">
        <v>-281</v>
      </c>
      <c r="AE364">
        <v>-333</v>
      </c>
      <c r="AF364">
        <v>0</v>
      </c>
      <c r="AG364">
        <v>0</v>
      </c>
      <c r="AH364" t="s">
        <v>88</v>
      </c>
      <c r="AI364" s="1">
        <v>44628.312256944446</v>
      </c>
      <c r="AJ364">
        <v>2079</v>
      </c>
      <c r="AK364">
        <v>4</v>
      </c>
      <c r="AL364">
        <v>0</v>
      </c>
      <c r="AM364">
        <v>4</v>
      </c>
      <c r="AN364">
        <v>0</v>
      </c>
      <c r="AO364">
        <v>6</v>
      </c>
      <c r="AP364">
        <v>-285</v>
      </c>
      <c r="AQ364">
        <v>0</v>
      </c>
      <c r="AR364">
        <v>0</v>
      </c>
      <c r="AS364">
        <v>0</v>
      </c>
      <c r="AT364" t="s">
        <v>86</v>
      </c>
      <c r="AU364" t="s">
        <v>86</v>
      </c>
      <c r="AV364" t="s">
        <v>86</v>
      </c>
      <c r="AW364" t="s">
        <v>86</v>
      </c>
      <c r="AX364" t="s">
        <v>86</v>
      </c>
      <c r="AY364" t="s">
        <v>86</v>
      </c>
      <c r="AZ364" t="s">
        <v>86</v>
      </c>
      <c r="BA364" t="s">
        <v>86</v>
      </c>
      <c r="BB364" t="s">
        <v>86</v>
      </c>
      <c r="BC364" t="s">
        <v>86</v>
      </c>
      <c r="BD364" t="s">
        <v>86</v>
      </c>
      <c r="BE364" t="s">
        <v>86</v>
      </c>
    </row>
    <row r="365" spans="1:57" x14ac:dyDescent="0.45">
      <c r="A365" t="s">
        <v>915</v>
      </c>
      <c r="B365" t="s">
        <v>77</v>
      </c>
      <c r="C365" t="s">
        <v>841</v>
      </c>
      <c r="D365" t="s">
        <v>79</v>
      </c>
      <c r="E365" s="2" t="str">
        <f>HYPERLINK("capsilon://?command=openfolder&amp;siteaddress=envoy.emaiq-na2.net&amp;folderid=FX524815C7-770D-EE1D-0EAE-5BEE579D9A07","FX2202702")</f>
        <v>FX2202702</v>
      </c>
      <c r="F365" t="s">
        <v>80</v>
      </c>
      <c r="G365" t="s">
        <v>80</v>
      </c>
      <c r="H365" t="s">
        <v>81</v>
      </c>
      <c r="I365" t="s">
        <v>916</v>
      </c>
      <c r="J365">
        <v>66</v>
      </c>
      <c r="K365" t="s">
        <v>83</v>
      </c>
      <c r="L365" t="s">
        <v>84</v>
      </c>
      <c r="M365" t="s">
        <v>85</v>
      </c>
      <c r="N365">
        <v>2</v>
      </c>
      <c r="O365" s="1">
        <v>44627.663726851853</v>
      </c>
      <c r="P365" s="1">
        <v>44628.305081018516</v>
      </c>
      <c r="Q365">
        <v>53241</v>
      </c>
      <c r="R365">
        <v>2172</v>
      </c>
      <c r="S365" t="b">
        <v>0</v>
      </c>
      <c r="T365" t="s">
        <v>86</v>
      </c>
      <c r="U365" t="b">
        <v>0</v>
      </c>
      <c r="V365" t="s">
        <v>92</v>
      </c>
      <c r="W365" s="1">
        <v>44628.223900462966</v>
      </c>
      <c r="X365">
        <v>754</v>
      </c>
      <c r="Y365">
        <v>52</v>
      </c>
      <c r="Z365">
        <v>0</v>
      </c>
      <c r="AA365">
        <v>52</v>
      </c>
      <c r="AB365">
        <v>0</v>
      </c>
      <c r="AC365">
        <v>36</v>
      </c>
      <c r="AD365">
        <v>14</v>
      </c>
      <c r="AE365">
        <v>0</v>
      </c>
      <c r="AF365">
        <v>0</v>
      </c>
      <c r="AG365">
        <v>0</v>
      </c>
      <c r="AH365" t="s">
        <v>104</v>
      </c>
      <c r="AI365" s="1">
        <v>44628.305081018516</v>
      </c>
      <c r="AJ365">
        <v>1412</v>
      </c>
      <c r="AK365">
        <v>2</v>
      </c>
      <c r="AL365">
        <v>0</v>
      </c>
      <c r="AM365">
        <v>2</v>
      </c>
      <c r="AN365">
        <v>0</v>
      </c>
      <c r="AO365">
        <v>2</v>
      </c>
      <c r="AP365">
        <v>12</v>
      </c>
      <c r="AQ365">
        <v>0</v>
      </c>
      <c r="AR365">
        <v>0</v>
      </c>
      <c r="AS365">
        <v>0</v>
      </c>
      <c r="AT365" t="s">
        <v>86</v>
      </c>
      <c r="AU365" t="s">
        <v>86</v>
      </c>
      <c r="AV365" t="s">
        <v>86</v>
      </c>
      <c r="AW365" t="s">
        <v>86</v>
      </c>
      <c r="AX365" t="s">
        <v>86</v>
      </c>
      <c r="AY365" t="s">
        <v>86</v>
      </c>
      <c r="AZ365" t="s">
        <v>86</v>
      </c>
      <c r="BA365" t="s">
        <v>86</v>
      </c>
      <c r="BB365" t="s">
        <v>86</v>
      </c>
      <c r="BC365" t="s">
        <v>86</v>
      </c>
      <c r="BD365" t="s">
        <v>86</v>
      </c>
      <c r="BE365" t="s">
        <v>86</v>
      </c>
    </row>
    <row r="366" spans="1:57" x14ac:dyDescent="0.45">
      <c r="A366" t="s">
        <v>917</v>
      </c>
      <c r="B366" t="s">
        <v>77</v>
      </c>
      <c r="C366" t="s">
        <v>918</v>
      </c>
      <c r="D366" t="s">
        <v>79</v>
      </c>
      <c r="E366" s="2" t="str">
        <f>HYPERLINK("capsilon://?command=openfolder&amp;siteaddress=envoy.emaiq-na2.net&amp;folderid=FXA28F8403-FEF4-F2DE-4506-D87B725E5433","FX22036")</f>
        <v>FX22036</v>
      </c>
      <c r="F366" t="s">
        <v>80</v>
      </c>
      <c r="G366" t="s">
        <v>80</v>
      </c>
      <c r="H366" t="s">
        <v>81</v>
      </c>
      <c r="I366" t="s">
        <v>919</v>
      </c>
      <c r="J366">
        <v>184</v>
      </c>
      <c r="K366" t="s">
        <v>83</v>
      </c>
      <c r="L366" t="s">
        <v>84</v>
      </c>
      <c r="M366" t="s">
        <v>85</v>
      </c>
      <c r="N366">
        <v>1</v>
      </c>
      <c r="O366" s="1">
        <v>44627.665891203702</v>
      </c>
      <c r="P366" s="1">
        <v>44628.219490740739</v>
      </c>
      <c r="Q366">
        <v>47487</v>
      </c>
      <c r="R366">
        <v>344</v>
      </c>
      <c r="S366" t="b">
        <v>0</v>
      </c>
      <c r="T366" t="s">
        <v>86</v>
      </c>
      <c r="U366" t="b">
        <v>0</v>
      </c>
      <c r="V366" t="s">
        <v>87</v>
      </c>
      <c r="W366" s="1">
        <v>44628.219490740739</v>
      </c>
      <c r="X366">
        <v>344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184</v>
      </c>
      <c r="AE366">
        <v>352</v>
      </c>
      <c r="AF366">
        <v>0</v>
      </c>
      <c r="AG366">
        <v>6</v>
      </c>
      <c r="AH366" t="s">
        <v>86</v>
      </c>
      <c r="AI366" t="s">
        <v>86</v>
      </c>
      <c r="AJ366" t="s">
        <v>86</v>
      </c>
      <c r="AK366" t="s">
        <v>86</v>
      </c>
      <c r="AL366" t="s">
        <v>86</v>
      </c>
      <c r="AM366" t="s">
        <v>86</v>
      </c>
      <c r="AN366" t="s">
        <v>86</v>
      </c>
      <c r="AO366" t="s">
        <v>86</v>
      </c>
      <c r="AP366" t="s">
        <v>86</v>
      </c>
      <c r="AQ366" t="s">
        <v>86</v>
      </c>
      <c r="AR366" t="s">
        <v>86</v>
      </c>
      <c r="AS366" t="s">
        <v>86</v>
      </c>
      <c r="AT366" t="s">
        <v>86</v>
      </c>
      <c r="AU366" t="s">
        <v>86</v>
      </c>
      <c r="AV366" t="s">
        <v>86</v>
      </c>
      <c r="AW366" t="s">
        <v>86</v>
      </c>
      <c r="AX366" t="s">
        <v>86</v>
      </c>
      <c r="AY366" t="s">
        <v>86</v>
      </c>
      <c r="AZ366" t="s">
        <v>86</v>
      </c>
      <c r="BA366" t="s">
        <v>86</v>
      </c>
      <c r="BB366" t="s">
        <v>86</v>
      </c>
      <c r="BC366" t="s">
        <v>86</v>
      </c>
      <c r="BD366" t="s">
        <v>86</v>
      </c>
      <c r="BE366" t="s">
        <v>86</v>
      </c>
    </row>
    <row r="367" spans="1:57" x14ac:dyDescent="0.45">
      <c r="A367" t="s">
        <v>920</v>
      </c>
      <c r="B367" t="s">
        <v>77</v>
      </c>
      <c r="C367" t="s">
        <v>148</v>
      </c>
      <c r="D367" t="s">
        <v>79</v>
      </c>
      <c r="E367" s="2" t="str">
        <f>HYPERLINK("capsilon://?command=openfolder&amp;siteaddress=envoy.emaiq-na2.net&amp;folderid=FX0BC8E0F2-2BC0-EDA7-C0D5-A4E1F11E1E0D","FX2202572")</f>
        <v>FX2202572</v>
      </c>
      <c r="F367" t="s">
        <v>80</v>
      </c>
      <c r="G367" t="s">
        <v>80</v>
      </c>
      <c r="H367" t="s">
        <v>81</v>
      </c>
      <c r="I367" t="s">
        <v>921</v>
      </c>
      <c r="J367">
        <v>66</v>
      </c>
      <c r="K367" t="s">
        <v>83</v>
      </c>
      <c r="L367" t="s">
        <v>84</v>
      </c>
      <c r="M367" t="s">
        <v>85</v>
      </c>
      <c r="N367">
        <v>1</v>
      </c>
      <c r="O367" s="1">
        <v>44627.668055555558</v>
      </c>
      <c r="P367" s="1">
        <v>44628.220347222225</v>
      </c>
      <c r="Q367">
        <v>47644</v>
      </c>
      <c r="R367">
        <v>74</v>
      </c>
      <c r="S367" t="b">
        <v>0</v>
      </c>
      <c r="T367" t="s">
        <v>86</v>
      </c>
      <c r="U367" t="b">
        <v>0</v>
      </c>
      <c r="V367" t="s">
        <v>87</v>
      </c>
      <c r="W367" s="1">
        <v>44628.220347222225</v>
      </c>
      <c r="X367">
        <v>74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66</v>
      </c>
      <c r="AE367">
        <v>52</v>
      </c>
      <c r="AF367">
        <v>0</v>
      </c>
      <c r="AG367">
        <v>1</v>
      </c>
      <c r="AH367" t="s">
        <v>86</v>
      </c>
      <c r="AI367" t="s">
        <v>86</v>
      </c>
      <c r="AJ367" t="s">
        <v>86</v>
      </c>
      <c r="AK367" t="s">
        <v>86</v>
      </c>
      <c r="AL367" t="s">
        <v>86</v>
      </c>
      <c r="AM367" t="s">
        <v>86</v>
      </c>
      <c r="AN367" t="s">
        <v>86</v>
      </c>
      <c r="AO367" t="s">
        <v>86</v>
      </c>
      <c r="AP367" t="s">
        <v>86</v>
      </c>
      <c r="AQ367" t="s">
        <v>86</v>
      </c>
      <c r="AR367" t="s">
        <v>86</v>
      </c>
      <c r="AS367" t="s">
        <v>86</v>
      </c>
      <c r="AT367" t="s">
        <v>86</v>
      </c>
      <c r="AU367" t="s">
        <v>86</v>
      </c>
      <c r="AV367" t="s">
        <v>86</v>
      </c>
      <c r="AW367" t="s">
        <v>86</v>
      </c>
      <c r="AX367" t="s">
        <v>86</v>
      </c>
      <c r="AY367" t="s">
        <v>86</v>
      </c>
      <c r="AZ367" t="s">
        <v>86</v>
      </c>
      <c r="BA367" t="s">
        <v>86</v>
      </c>
      <c r="BB367" t="s">
        <v>86</v>
      </c>
      <c r="BC367" t="s">
        <v>86</v>
      </c>
      <c r="BD367" t="s">
        <v>86</v>
      </c>
      <c r="BE367" t="s">
        <v>86</v>
      </c>
    </row>
    <row r="368" spans="1:57" x14ac:dyDescent="0.45">
      <c r="A368" t="s">
        <v>922</v>
      </c>
      <c r="B368" t="s">
        <v>77</v>
      </c>
      <c r="C368" t="s">
        <v>148</v>
      </c>
      <c r="D368" t="s">
        <v>79</v>
      </c>
      <c r="E368" s="2" t="str">
        <f>HYPERLINK("capsilon://?command=openfolder&amp;siteaddress=envoy.emaiq-na2.net&amp;folderid=FX0BC8E0F2-2BC0-EDA7-C0D5-A4E1F11E1E0D","FX2202572")</f>
        <v>FX2202572</v>
      </c>
      <c r="F368" t="s">
        <v>80</v>
      </c>
      <c r="G368" t="s">
        <v>80</v>
      </c>
      <c r="H368" t="s">
        <v>81</v>
      </c>
      <c r="I368" t="s">
        <v>923</v>
      </c>
      <c r="J368">
        <v>38</v>
      </c>
      <c r="K368" t="s">
        <v>83</v>
      </c>
      <c r="L368" t="s">
        <v>84</v>
      </c>
      <c r="M368" t="s">
        <v>85</v>
      </c>
      <c r="N368">
        <v>2</v>
      </c>
      <c r="O368" s="1">
        <v>44627.669988425929</v>
      </c>
      <c r="P368" s="1">
        <v>44628.296377314815</v>
      </c>
      <c r="Q368">
        <v>53687</v>
      </c>
      <c r="R368">
        <v>433</v>
      </c>
      <c r="S368" t="b">
        <v>0</v>
      </c>
      <c r="T368" t="s">
        <v>86</v>
      </c>
      <c r="U368" t="b">
        <v>0</v>
      </c>
      <c r="V368" t="s">
        <v>87</v>
      </c>
      <c r="W368" s="1">
        <v>44628.224456018521</v>
      </c>
      <c r="X368">
        <v>317</v>
      </c>
      <c r="Y368">
        <v>37</v>
      </c>
      <c r="Z368">
        <v>0</v>
      </c>
      <c r="AA368">
        <v>37</v>
      </c>
      <c r="AB368">
        <v>0</v>
      </c>
      <c r="AC368">
        <v>18</v>
      </c>
      <c r="AD368">
        <v>1</v>
      </c>
      <c r="AE368">
        <v>0</v>
      </c>
      <c r="AF368">
        <v>0</v>
      </c>
      <c r="AG368">
        <v>0</v>
      </c>
      <c r="AH368" t="s">
        <v>216</v>
      </c>
      <c r="AI368" s="1">
        <v>44628.296377314815</v>
      </c>
      <c r="AJ368">
        <v>86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1</v>
      </c>
      <c r="AQ368">
        <v>0</v>
      </c>
      <c r="AR368">
        <v>0</v>
      </c>
      <c r="AS368">
        <v>0</v>
      </c>
      <c r="AT368" t="s">
        <v>86</v>
      </c>
      <c r="AU368" t="s">
        <v>86</v>
      </c>
      <c r="AV368" t="s">
        <v>86</v>
      </c>
      <c r="AW368" t="s">
        <v>86</v>
      </c>
      <c r="AX368" t="s">
        <v>86</v>
      </c>
      <c r="AY368" t="s">
        <v>86</v>
      </c>
      <c r="AZ368" t="s">
        <v>86</v>
      </c>
      <c r="BA368" t="s">
        <v>86</v>
      </c>
      <c r="BB368" t="s">
        <v>86</v>
      </c>
      <c r="BC368" t="s">
        <v>86</v>
      </c>
      <c r="BD368" t="s">
        <v>86</v>
      </c>
      <c r="BE368" t="s">
        <v>86</v>
      </c>
    </row>
    <row r="369" spans="1:57" hidden="1" x14ac:dyDescent="0.45">
      <c r="A369" t="s">
        <v>924</v>
      </c>
      <c r="B369" t="s">
        <v>77</v>
      </c>
      <c r="C369" t="s">
        <v>90</v>
      </c>
      <c r="D369" t="s">
        <v>79</v>
      </c>
      <c r="E369" s="2" t="str">
        <f>HYPERLINK("capsilon://?command=openfolder&amp;siteaddress=envoy.emaiq-na2.net&amp;folderid=FX3573C74B-5EB0-0981-6DEB-827E5E460617","FX2202728")</f>
        <v>FX2202728</v>
      </c>
      <c r="F369" t="s">
        <v>80</v>
      </c>
      <c r="G369" t="s">
        <v>80</v>
      </c>
      <c r="H369" t="s">
        <v>81</v>
      </c>
      <c r="I369" t="s">
        <v>91</v>
      </c>
      <c r="J369">
        <v>427</v>
      </c>
      <c r="K369" t="s">
        <v>83</v>
      </c>
      <c r="L369" t="s">
        <v>84</v>
      </c>
      <c r="M369" t="s">
        <v>85</v>
      </c>
      <c r="N369">
        <v>1</v>
      </c>
      <c r="O369" s="1">
        <v>44621.613032407404</v>
      </c>
      <c r="P369" s="1">
        <v>44622.120752314811</v>
      </c>
      <c r="Q369">
        <v>43283</v>
      </c>
      <c r="R369">
        <v>584</v>
      </c>
      <c r="S369" t="b">
        <v>0</v>
      </c>
      <c r="T369" t="s">
        <v>86</v>
      </c>
      <c r="U369" t="b">
        <v>0</v>
      </c>
      <c r="V369" t="s">
        <v>87</v>
      </c>
      <c r="W369" s="1">
        <v>44622.120752314811</v>
      </c>
      <c r="X369">
        <v>531</v>
      </c>
      <c r="Y369">
        <v>15</v>
      </c>
      <c r="Z369">
        <v>0</v>
      </c>
      <c r="AA369">
        <v>15</v>
      </c>
      <c r="AB369">
        <v>0</v>
      </c>
      <c r="AC369">
        <v>0</v>
      </c>
      <c r="AD369">
        <v>412</v>
      </c>
      <c r="AE369">
        <v>337</v>
      </c>
      <c r="AF369">
        <v>0</v>
      </c>
      <c r="AG369">
        <v>11</v>
      </c>
      <c r="AH369" t="s">
        <v>86</v>
      </c>
      <c r="AI369" t="s">
        <v>86</v>
      </c>
      <c r="AJ369" t="s">
        <v>86</v>
      </c>
      <c r="AK369" t="s">
        <v>86</v>
      </c>
      <c r="AL369" t="s">
        <v>86</v>
      </c>
      <c r="AM369" t="s">
        <v>86</v>
      </c>
      <c r="AN369" t="s">
        <v>86</v>
      </c>
      <c r="AO369" t="s">
        <v>86</v>
      </c>
      <c r="AP369" t="s">
        <v>86</v>
      </c>
      <c r="AQ369" t="s">
        <v>86</v>
      </c>
      <c r="AR369" t="s">
        <v>86</v>
      </c>
      <c r="AS369" t="s">
        <v>86</v>
      </c>
      <c r="AT369" t="s">
        <v>86</v>
      </c>
      <c r="AU369" t="s">
        <v>86</v>
      </c>
      <c r="AV369" t="s">
        <v>86</v>
      </c>
      <c r="AW369" t="s">
        <v>86</v>
      </c>
      <c r="AX369" t="s">
        <v>86</v>
      </c>
      <c r="AY369" t="s">
        <v>86</v>
      </c>
      <c r="AZ369" t="s">
        <v>86</v>
      </c>
      <c r="BA369" t="s">
        <v>86</v>
      </c>
      <c r="BB369" t="s">
        <v>86</v>
      </c>
      <c r="BC369" t="s">
        <v>86</v>
      </c>
      <c r="BD369" t="s">
        <v>86</v>
      </c>
      <c r="BE369" t="s">
        <v>86</v>
      </c>
    </row>
    <row r="370" spans="1:57" x14ac:dyDescent="0.45">
      <c r="A370" t="s">
        <v>925</v>
      </c>
      <c r="B370" t="s">
        <v>77</v>
      </c>
      <c r="C370" t="s">
        <v>926</v>
      </c>
      <c r="D370" t="s">
        <v>79</v>
      </c>
      <c r="E370" s="2" t="str">
        <f>HYPERLINK("capsilon://?command=openfolder&amp;siteaddress=envoy.emaiq-na2.net&amp;folderid=FX18D4D277-2CFC-AADE-A336-F48049D9159A","FX2202127")</f>
        <v>FX2202127</v>
      </c>
      <c r="F370" t="s">
        <v>80</v>
      </c>
      <c r="G370" t="s">
        <v>80</v>
      </c>
      <c r="H370" t="s">
        <v>81</v>
      </c>
      <c r="I370" t="s">
        <v>927</v>
      </c>
      <c r="J370">
        <v>390</v>
      </c>
      <c r="K370" t="s">
        <v>83</v>
      </c>
      <c r="L370" t="s">
        <v>84</v>
      </c>
      <c r="M370" t="s">
        <v>85</v>
      </c>
      <c r="N370">
        <v>1</v>
      </c>
      <c r="O370" s="1">
        <v>44627.674780092595</v>
      </c>
      <c r="P370" s="1">
        <v>44628.240636574075</v>
      </c>
      <c r="Q370">
        <v>47482</v>
      </c>
      <c r="R370">
        <v>1408</v>
      </c>
      <c r="S370" t="b">
        <v>0</v>
      </c>
      <c r="T370" t="s">
        <v>86</v>
      </c>
      <c r="U370" t="b">
        <v>0</v>
      </c>
      <c r="V370" t="s">
        <v>87</v>
      </c>
      <c r="W370" s="1">
        <v>44628.240636574075</v>
      </c>
      <c r="X370">
        <v>1397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390</v>
      </c>
      <c r="AE370">
        <v>307</v>
      </c>
      <c r="AF370">
        <v>0</v>
      </c>
      <c r="AG370">
        <v>12</v>
      </c>
      <c r="AH370" t="s">
        <v>86</v>
      </c>
      <c r="AI370" t="s">
        <v>86</v>
      </c>
      <c r="AJ370" t="s">
        <v>86</v>
      </c>
      <c r="AK370" t="s">
        <v>86</v>
      </c>
      <c r="AL370" t="s">
        <v>86</v>
      </c>
      <c r="AM370" t="s">
        <v>86</v>
      </c>
      <c r="AN370" t="s">
        <v>86</v>
      </c>
      <c r="AO370" t="s">
        <v>86</v>
      </c>
      <c r="AP370" t="s">
        <v>86</v>
      </c>
      <c r="AQ370" t="s">
        <v>86</v>
      </c>
      <c r="AR370" t="s">
        <v>86</v>
      </c>
      <c r="AS370" t="s">
        <v>86</v>
      </c>
      <c r="AT370" t="s">
        <v>86</v>
      </c>
      <c r="AU370" t="s">
        <v>86</v>
      </c>
      <c r="AV370" t="s">
        <v>86</v>
      </c>
      <c r="AW370" t="s">
        <v>86</v>
      </c>
      <c r="AX370" t="s">
        <v>86</v>
      </c>
      <c r="AY370" t="s">
        <v>86</v>
      </c>
      <c r="AZ370" t="s">
        <v>86</v>
      </c>
      <c r="BA370" t="s">
        <v>86</v>
      </c>
      <c r="BB370" t="s">
        <v>86</v>
      </c>
      <c r="BC370" t="s">
        <v>86</v>
      </c>
      <c r="BD370" t="s">
        <v>86</v>
      </c>
      <c r="BE370" t="s">
        <v>86</v>
      </c>
    </row>
    <row r="371" spans="1:57" x14ac:dyDescent="0.45">
      <c r="A371" t="s">
        <v>928</v>
      </c>
      <c r="B371" t="s">
        <v>77</v>
      </c>
      <c r="C371" t="s">
        <v>677</v>
      </c>
      <c r="D371" t="s">
        <v>79</v>
      </c>
      <c r="E371" s="2" t="str">
        <f>HYPERLINK("capsilon://?command=openfolder&amp;siteaddress=envoy.emaiq-na2.net&amp;folderid=FX9C9302A0-BA10-4551-EE7F-66E23BFCF2C4","FX2202552")</f>
        <v>FX2202552</v>
      </c>
      <c r="F371" t="s">
        <v>80</v>
      </c>
      <c r="G371" t="s">
        <v>80</v>
      </c>
      <c r="H371" t="s">
        <v>81</v>
      </c>
      <c r="I371" t="s">
        <v>929</v>
      </c>
      <c r="J371">
        <v>66</v>
      </c>
      <c r="K371" t="s">
        <v>83</v>
      </c>
      <c r="L371" t="s">
        <v>84</v>
      </c>
      <c r="M371" t="s">
        <v>85</v>
      </c>
      <c r="N371">
        <v>2</v>
      </c>
      <c r="O371" s="1">
        <v>44627.680127314816</v>
      </c>
      <c r="P371" s="1">
        <v>44628.332766203705</v>
      </c>
      <c r="Q371">
        <v>52569</v>
      </c>
      <c r="R371">
        <v>3819</v>
      </c>
      <c r="S371" t="b">
        <v>0</v>
      </c>
      <c r="T371" t="s">
        <v>86</v>
      </c>
      <c r="U371" t="b">
        <v>0</v>
      </c>
      <c r="V371" t="s">
        <v>92</v>
      </c>
      <c r="W371" s="1">
        <v>44628.2422337963</v>
      </c>
      <c r="X371">
        <v>698</v>
      </c>
      <c r="Y371">
        <v>52</v>
      </c>
      <c r="Z371">
        <v>0</v>
      </c>
      <c r="AA371">
        <v>52</v>
      </c>
      <c r="AB371">
        <v>0</v>
      </c>
      <c r="AC371">
        <v>45</v>
      </c>
      <c r="AD371">
        <v>14</v>
      </c>
      <c r="AE371">
        <v>0</v>
      </c>
      <c r="AF371">
        <v>0</v>
      </c>
      <c r="AG371">
        <v>0</v>
      </c>
      <c r="AH371" t="s">
        <v>88</v>
      </c>
      <c r="AI371" s="1">
        <v>44628.332766203705</v>
      </c>
      <c r="AJ371">
        <v>389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14</v>
      </c>
      <c r="AQ371">
        <v>0</v>
      </c>
      <c r="AR371">
        <v>0</v>
      </c>
      <c r="AS371">
        <v>0</v>
      </c>
      <c r="AT371" t="s">
        <v>86</v>
      </c>
      <c r="AU371" t="s">
        <v>86</v>
      </c>
      <c r="AV371" t="s">
        <v>86</v>
      </c>
      <c r="AW371" t="s">
        <v>86</v>
      </c>
      <c r="AX371" t="s">
        <v>86</v>
      </c>
      <c r="AY371" t="s">
        <v>86</v>
      </c>
      <c r="AZ371" t="s">
        <v>86</v>
      </c>
      <c r="BA371" t="s">
        <v>86</v>
      </c>
      <c r="BB371" t="s">
        <v>86</v>
      </c>
      <c r="BC371" t="s">
        <v>86</v>
      </c>
      <c r="BD371" t="s">
        <v>86</v>
      </c>
      <c r="BE371" t="s">
        <v>86</v>
      </c>
    </row>
    <row r="372" spans="1:57" x14ac:dyDescent="0.45">
      <c r="A372" t="s">
        <v>930</v>
      </c>
      <c r="B372" t="s">
        <v>77</v>
      </c>
      <c r="C372" t="s">
        <v>850</v>
      </c>
      <c r="D372" t="s">
        <v>79</v>
      </c>
      <c r="E372" s="2" t="str">
        <f>HYPERLINK("capsilon://?command=openfolder&amp;siteaddress=envoy.emaiq-na2.net&amp;folderid=FX6F3350DB-80F9-5C1B-4578-202B0060BA3A","FX2202810")</f>
        <v>FX2202810</v>
      </c>
      <c r="F372" t="s">
        <v>80</v>
      </c>
      <c r="G372" t="s">
        <v>80</v>
      </c>
      <c r="H372" t="s">
        <v>81</v>
      </c>
      <c r="I372" t="s">
        <v>931</v>
      </c>
      <c r="J372">
        <v>66</v>
      </c>
      <c r="K372" t="s">
        <v>83</v>
      </c>
      <c r="L372" t="s">
        <v>84</v>
      </c>
      <c r="M372" t="s">
        <v>85</v>
      </c>
      <c r="N372">
        <v>1</v>
      </c>
      <c r="O372" s="1">
        <v>44627.686724537038</v>
      </c>
      <c r="P372" s="1">
        <v>44628.241944444446</v>
      </c>
      <c r="Q372">
        <v>47867</v>
      </c>
      <c r="R372">
        <v>104</v>
      </c>
      <c r="S372" t="b">
        <v>0</v>
      </c>
      <c r="T372" t="s">
        <v>86</v>
      </c>
      <c r="U372" t="b">
        <v>0</v>
      </c>
      <c r="V372" t="s">
        <v>87</v>
      </c>
      <c r="W372" s="1">
        <v>44628.241944444446</v>
      </c>
      <c r="X372">
        <v>91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66</v>
      </c>
      <c r="AE372">
        <v>52</v>
      </c>
      <c r="AF372">
        <v>0</v>
      </c>
      <c r="AG372">
        <v>1</v>
      </c>
      <c r="AH372" t="s">
        <v>86</v>
      </c>
      <c r="AI372" t="s">
        <v>86</v>
      </c>
      <c r="AJ372" t="s">
        <v>86</v>
      </c>
      <c r="AK372" t="s">
        <v>86</v>
      </c>
      <c r="AL372" t="s">
        <v>86</v>
      </c>
      <c r="AM372" t="s">
        <v>86</v>
      </c>
      <c r="AN372" t="s">
        <v>86</v>
      </c>
      <c r="AO372" t="s">
        <v>86</v>
      </c>
      <c r="AP372" t="s">
        <v>86</v>
      </c>
      <c r="AQ372" t="s">
        <v>86</v>
      </c>
      <c r="AR372" t="s">
        <v>86</v>
      </c>
      <c r="AS372" t="s">
        <v>86</v>
      </c>
      <c r="AT372" t="s">
        <v>86</v>
      </c>
      <c r="AU372" t="s">
        <v>86</v>
      </c>
      <c r="AV372" t="s">
        <v>86</v>
      </c>
      <c r="AW372" t="s">
        <v>86</v>
      </c>
      <c r="AX372" t="s">
        <v>86</v>
      </c>
      <c r="AY372" t="s">
        <v>86</v>
      </c>
      <c r="AZ372" t="s">
        <v>86</v>
      </c>
      <c r="BA372" t="s">
        <v>86</v>
      </c>
      <c r="BB372" t="s">
        <v>86</v>
      </c>
      <c r="BC372" t="s">
        <v>86</v>
      </c>
      <c r="BD372" t="s">
        <v>86</v>
      </c>
      <c r="BE372" t="s">
        <v>86</v>
      </c>
    </row>
    <row r="373" spans="1:57" x14ac:dyDescent="0.45">
      <c r="A373" t="s">
        <v>932</v>
      </c>
      <c r="B373" t="s">
        <v>77</v>
      </c>
      <c r="C373" t="s">
        <v>850</v>
      </c>
      <c r="D373" t="s">
        <v>79</v>
      </c>
      <c r="E373" s="2" t="str">
        <f>HYPERLINK("capsilon://?command=openfolder&amp;siteaddress=envoy.emaiq-na2.net&amp;folderid=FX6F3350DB-80F9-5C1B-4578-202B0060BA3A","FX2202810")</f>
        <v>FX2202810</v>
      </c>
      <c r="F373" t="s">
        <v>80</v>
      </c>
      <c r="G373" t="s">
        <v>80</v>
      </c>
      <c r="H373" t="s">
        <v>81</v>
      </c>
      <c r="I373" t="s">
        <v>933</v>
      </c>
      <c r="J373">
        <v>38</v>
      </c>
      <c r="K373" t="s">
        <v>83</v>
      </c>
      <c r="L373" t="s">
        <v>84</v>
      </c>
      <c r="M373" t="s">
        <v>85</v>
      </c>
      <c r="N373">
        <v>2</v>
      </c>
      <c r="O373" s="1">
        <v>44627.688888888886</v>
      </c>
      <c r="P373" s="1">
        <v>44628.306689814817</v>
      </c>
      <c r="Q373">
        <v>53087</v>
      </c>
      <c r="R373">
        <v>291</v>
      </c>
      <c r="S373" t="b">
        <v>0</v>
      </c>
      <c r="T373" t="s">
        <v>86</v>
      </c>
      <c r="U373" t="b">
        <v>0</v>
      </c>
      <c r="V373" t="s">
        <v>87</v>
      </c>
      <c r="W373" s="1">
        <v>44628.24827546296</v>
      </c>
      <c r="X373">
        <v>153</v>
      </c>
      <c r="Y373">
        <v>37</v>
      </c>
      <c r="Z373">
        <v>0</v>
      </c>
      <c r="AA373">
        <v>37</v>
      </c>
      <c r="AB373">
        <v>0</v>
      </c>
      <c r="AC373">
        <v>10</v>
      </c>
      <c r="AD373">
        <v>1</v>
      </c>
      <c r="AE373">
        <v>0</v>
      </c>
      <c r="AF373">
        <v>0</v>
      </c>
      <c r="AG373">
        <v>0</v>
      </c>
      <c r="AH373" t="s">
        <v>104</v>
      </c>
      <c r="AI373" s="1">
        <v>44628.306689814817</v>
      </c>
      <c r="AJ373">
        <v>138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</v>
      </c>
      <c r="AQ373">
        <v>0</v>
      </c>
      <c r="AR373">
        <v>0</v>
      </c>
      <c r="AS373">
        <v>0</v>
      </c>
      <c r="AT373" t="s">
        <v>86</v>
      </c>
      <c r="AU373" t="s">
        <v>86</v>
      </c>
      <c r="AV373" t="s">
        <v>86</v>
      </c>
      <c r="AW373" t="s">
        <v>86</v>
      </c>
      <c r="AX373" t="s">
        <v>86</v>
      </c>
      <c r="AY373" t="s">
        <v>86</v>
      </c>
      <c r="AZ373" t="s">
        <v>86</v>
      </c>
      <c r="BA373" t="s">
        <v>86</v>
      </c>
      <c r="BB373" t="s">
        <v>86</v>
      </c>
      <c r="BC373" t="s">
        <v>86</v>
      </c>
      <c r="BD373" t="s">
        <v>86</v>
      </c>
      <c r="BE373" t="s">
        <v>86</v>
      </c>
    </row>
    <row r="374" spans="1:57" x14ac:dyDescent="0.45">
      <c r="A374" t="s">
        <v>934</v>
      </c>
      <c r="B374" t="s">
        <v>77</v>
      </c>
      <c r="C374" t="s">
        <v>935</v>
      </c>
      <c r="D374" t="s">
        <v>79</v>
      </c>
      <c r="E374" s="2" t="str">
        <f>HYPERLINK("capsilon://?command=openfolder&amp;siteaddress=envoy.emaiq-na2.net&amp;folderid=FXC87D4809-17BB-5B68-00E3-3A0665B0F381","FX2203109")</f>
        <v>FX2203109</v>
      </c>
      <c r="F374" t="s">
        <v>80</v>
      </c>
      <c r="G374" t="s">
        <v>80</v>
      </c>
      <c r="H374" t="s">
        <v>81</v>
      </c>
      <c r="I374" t="s">
        <v>936</v>
      </c>
      <c r="J374">
        <v>592</v>
      </c>
      <c r="K374" t="s">
        <v>83</v>
      </c>
      <c r="L374" t="s">
        <v>84</v>
      </c>
      <c r="M374" t="s">
        <v>85</v>
      </c>
      <c r="N374">
        <v>1</v>
      </c>
      <c r="O374" s="1">
        <v>44627.68917824074</v>
      </c>
      <c r="P374" s="1">
        <v>44628.259513888886</v>
      </c>
      <c r="Q374">
        <v>48307</v>
      </c>
      <c r="R374">
        <v>970</v>
      </c>
      <c r="S374" t="b">
        <v>0</v>
      </c>
      <c r="T374" t="s">
        <v>86</v>
      </c>
      <c r="U374" t="b">
        <v>0</v>
      </c>
      <c r="V374" t="s">
        <v>87</v>
      </c>
      <c r="W374" s="1">
        <v>44628.259513888886</v>
      </c>
      <c r="X374">
        <v>970</v>
      </c>
      <c r="Y374">
        <v>9</v>
      </c>
      <c r="Z374">
        <v>0</v>
      </c>
      <c r="AA374">
        <v>9</v>
      </c>
      <c r="AB374">
        <v>0</v>
      </c>
      <c r="AC374">
        <v>0</v>
      </c>
      <c r="AD374">
        <v>583</v>
      </c>
      <c r="AE374">
        <v>504</v>
      </c>
      <c r="AF374">
        <v>0</v>
      </c>
      <c r="AG374">
        <v>13</v>
      </c>
      <c r="AH374" t="s">
        <v>86</v>
      </c>
      <c r="AI374" t="s">
        <v>86</v>
      </c>
      <c r="AJ374" t="s">
        <v>86</v>
      </c>
      <c r="AK374" t="s">
        <v>86</v>
      </c>
      <c r="AL374" t="s">
        <v>86</v>
      </c>
      <c r="AM374" t="s">
        <v>86</v>
      </c>
      <c r="AN374" t="s">
        <v>86</v>
      </c>
      <c r="AO374" t="s">
        <v>86</v>
      </c>
      <c r="AP374" t="s">
        <v>86</v>
      </c>
      <c r="AQ374" t="s">
        <v>86</v>
      </c>
      <c r="AR374" t="s">
        <v>86</v>
      </c>
      <c r="AS374" t="s">
        <v>86</v>
      </c>
      <c r="AT374" t="s">
        <v>86</v>
      </c>
      <c r="AU374" t="s">
        <v>86</v>
      </c>
      <c r="AV374" t="s">
        <v>86</v>
      </c>
      <c r="AW374" t="s">
        <v>86</v>
      </c>
      <c r="AX374" t="s">
        <v>86</v>
      </c>
      <c r="AY374" t="s">
        <v>86</v>
      </c>
      <c r="AZ374" t="s">
        <v>86</v>
      </c>
      <c r="BA374" t="s">
        <v>86</v>
      </c>
      <c r="BB374" t="s">
        <v>86</v>
      </c>
      <c r="BC374" t="s">
        <v>86</v>
      </c>
      <c r="BD374" t="s">
        <v>86</v>
      </c>
      <c r="BE374" t="s">
        <v>86</v>
      </c>
    </row>
    <row r="375" spans="1:57" hidden="1" x14ac:dyDescent="0.45">
      <c r="A375" t="s">
        <v>937</v>
      </c>
      <c r="B375" t="s">
        <v>77</v>
      </c>
      <c r="C375" t="s">
        <v>938</v>
      </c>
      <c r="D375" t="s">
        <v>79</v>
      </c>
      <c r="E375" s="2" t="str">
        <f>HYPERLINK("capsilon://?command=openfolder&amp;siteaddress=envoy.emaiq-na2.net&amp;folderid=FXBFC74DA6-180E-96DE-65FB-359E6D7076BA","FX2202500")</f>
        <v>FX2202500</v>
      </c>
      <c r="F375" t="s">
        <v>80</v>
      </c>
      <c r="G375" t="s">
        <v>80</v>
      </c>
      <c r="H375" t="s">
        <v>81</v>
      </c>
      <c r="I375" t="s">
        <v>939</v>
      </c>
      <c r="J375">
        <v>292</v>
      </c>
      <c r="K375" t="s">
        <v>83</v>
      </c>
      <c r="L375" t="s">
        <v>84</v>
      </c>
      <c r="M375" t="s">
        <v>85</v>
      </c>
      <c r="N375">
        <v>2</v>
      </c>
      <c r="O375" s="1">
        <v>44621.615289351852</v>
      </c>
      <c r="P375" s="1">
        <v>44621.655868055554</v>
      </c>
      <c r="Q375">
        <v>1775</v>
      </c>
      <c r="R375">
        <v>1731</v>
      </c>
      <c r="S375" t="b">
        <v>0</v>
      </c>
      <c r="T375" t="s">
        <v>86</v>
      </c>
      <c r="U375" t="b">
        <v>0</v>
      </c>
      <c r="V375" t="s">
        <v>347</v>
      </c>
      <c r="W375" s="1">
        <v>44621.631412037037</v>
      </c>
      <c r="X375">
        <v>801</v>
      </c>
      <c r="Y375">
        <v>216</v>
      </c>
      <c r="Z375">
        <v>0</v>
      </c>
      <c r="AA375">
        <v>216</v>
      </c>
      <c r="AB375">
        <v>39</v>
      </c>
      <c r="AC375">
        <v>49</v>
      </c>
      <c r="AD375">
        <v>76</v>
      </c>
      <c r="AE375">
        <v>0</v>
      </c>
      <c r="AF375">
        <v>0</v>
      </c>
      <c r="AG375">
        <v>0</v>
      </c>
      <c r="AH375" t="s">
        <v>119</v>
      </c>
      <c r="AI375" s="1">
        <v>44621.655868055554</v>
      </c>
      <c r="AJ375">
        <v>930</v>
      </c>
      <c r="AK375">
        <v>0</v>
      </c>
      <c r="AL375">
        <v>0</v>
      </c>
      <c r="AM375">
        <v>0</v>
      </c>
      <c r="AN375">
        <v>39</v>
      </c>
      <c r="AO375">
        <v>0</v>
      </c>
      <c r="AP375">
        <v>76</v>
      </c>
      <c r="AQ375">
        <v>0</v>
      </c>
      <c r="AR375">
        <v>0</v>
      </c>
      <c r="AS375">
        <v>0</v>
      </c>
      <c r="AT375" t="s">
        <v>86</v>
      </c>
      <c r="AU375" t="s">
        <v>86</v>
      </c>
      <c r="AV375" t="s">
        <v>86</v>
      </c>
      <c r="AW375" t="s">
        <v>86</v>
      </c>
      <c r="AX375" t="s">
        <v>86</v>
      </c>
      <c r="AY375" t="s">
        <v>86</v>
      </c>
      <c r="AZ375" t="s">
        <v>86</v>
      </c>
      <c r="BA375" t="s">
        <v>86</v>
      </c>
      <c r="BB375" t="s">
        <v>86</v>
      </c>
      <c r="BC375" t="s">
        <v>86</v>
      </c>
      <c r="BD375" t="s">
        <v>86</v>
      </c>
      <c r="BE375" t="s">
        <v>86</v>
      </c>
    </row>
    <row r="376" spans="1:57" x14ac:dyDescent="0.45">
      <c r="A376" t="s">
        <v>940</v>
      </c>
      <c r="B376" t="s">
        <v>77</v>
      </c>
      <c r="C376" t="s">
        <v>941</v>
      </c>
      <c r="D376" t="s">
        <v>79</v>
      </c>
      <c r="E376" s="2" t="str">
        <f>HYPERLINK("capsilon://?command=openfolder&amp;siteaddress=envoy.emaiq-na2.net&amp;folderid=FXE4DA3100-C0C3-97F7-96FA-AD96599DBAF3","FX2202203")</f>
        <v>FX2202203</v>
      </c>
      <c r="F376" t="s">
        <v>80</v>
      </c>
      <c r="G376" t="s">
        <v>80</v>
      </c>
      <c r="H376" t="s">
        <v>81</v>
      </c>
      <c r="I376" t="s">
        <v>942</v>
      </c>
      <c r="J376">
        <v>218</v>
      </c>
      <c r="K376" t="s">
        <v>83</v>
      </c>
      <c r="L376" t="s">
        <v>84</v>
      </c>
      <c r="M376" t="s">
        <v>85</v>
      </c>
      <c r="N376">
        <v>1</v>
      </c>
      <c r="O376" s="1">
        <v>44627.707881944443</v>
      </c>
      <c r="P376" s="1">
        <v>44628.325231481482</v>
      </c>
      <c r="Q376">
        <v>50405</v>
      </c>
      <c r="R376">
        <v>2934</v>
      </c>
      <c r="S376" t="b">
        <v>0</v>
      </c>
      <c r="T376" t="s">
        <v>86</v>
      </c>
      <c r="U376" t="b">
        <v>0</v>
      </c>
      <c r="V376" t="s">
        <v>92</v>
      </c>
      <c r="W376" s="1">
        <v>44628.325231481482</v>
      </c>
      <c r="X376">
        <v>2715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218</v>
      </c>
      <c r="AE376">
        <v>186</v>
      </c>
      <c r="AF376">
        <v>0</v>
      </c>
      <c r="AG376">
        <v>9</v>
      </c>
      <c r="AH376" t="s">
        <v>86</v>
      </c>
      <c r="AI376" t="s">
        <v>86</v>
      </c>
      <c r="AJ376" t="s">
        <v>86</v>
      </c>
      <c r="AK376" t="s">
        <v>86</v>
      </c>
      <c r="AL376" t="s">
        <v>86</v>
      </c>
      <c r="AM376" t="s">
        <v>86</v>
      </c>
      <c r="AN376" t="s">
        <v>86</v>
      </c>
      <c r="AO376" t="s">
        <v>86</v>
      </c>
      <c r="AP376" t="s">
        <v>86</v>
      </c>
      <c r="AQ376" t="s">
        <v>86</v>
      </c>
      <c r="AR376" t="s">
        <v>86</v>
      </c>
      <c r="AS376" t="s">
        <v>86</v>
      </c>
      <c r="AT376" t="s">
        <v>86</v>
      </c>
      <c r="AU376" t="s">
        <v>86</v>
      </c>
      <c r="AV376" t="s">
        <v>86</v>
      </c>
      <c r="AW376" t="s">
        <v>86</v>
      </c>
      <c r="AX376" t="s">
        <v>86</v>
      </c>
      <c r="AY376" t="s">
        <v>86</v>
      </c>
      <c r="AZ376" t="s">
        <v>86</v>
      </c>
      <c r="BA376" t="s">
        <v>86</v>
      </c>
      <c r="BB376" t="s">
        <v>86</v>
      </c>
      <c r="BC376" t="s">
        <v>86</v>
      </c>
      <c r="BD376" t="s">
        <v>86</v>
      </c>
      <c r="BE376" t="s">
        <v>86</v>
      </c>
    </row>
    <row r="377" spans="1:57" x14ac:dyDescent="0.45">
      <c r="A377" t="s">
        <v>943</v>
      </c>
      <c r="B377" t="s">
        <v>77</v>
      </c>
      <c r="C377" t="s">
        <v>496</v>
      </c>
      <c r="D377" t="s">
        <v>79</v>
      </c>
      <c r="E377" s="2" t="str">
        <f>HYPERLINK("capsilon://?command=openfolder&amp;siteaddress=envoy.emaiq-na2.net&amp;folderid=FXBDED492E-5BAF-5396-2450-8AE53AAA7EC1","FX2202434")</f>
        <v>FX2202434</v>
      </c>
      <c r="F377" t="s">
        <v>80</v>
      </c>
      <c r="G377" t="s">
        <v>80</v>
      </c>
      <c r="H377" t="s">
        <v>81</v>
      </c>
      <c r="I377" t="s">
        <v>944</v>
      </c>
      <c r="J377">
        <v>66</v>
      </c>
      <c r="K377" t="s">
        <v>83</v>
      </c>
      <c r="L377" t="s">
        <v>84</v>
      </c>
      <c r="M377" t="s">
        <v>85</v>
      </c>
      <c r="N377">
        <v>2</v>
      </c>
      <c r="O377" s="1">
        <v>44627.709247685183</v>
      </c>
      <c r="P377" s="1">
        <v>44628.320231481484</v>
      </c>
      <c r="Q377">
        <v>51311</v>
      </c>
      <c r="R377">
        <v>1478</v>
      </c>
      <c r="S377" t="b">
        <v>0</v>
      </c>
      <c r="T377" t="s">
        <v>86</v>
      </c>
      <c r="U377" t="b">
        <v>0</v>
      </c>
      <c r="V377" t="s">
        <v>191</v>
      </c>
      <c r="W377" s="1">
        <v>44628.313645833332</v>
      </c>
      <c r="X377">
        <v>930</v>
      </c>
      <c r="Y377">
        <v>52</v>
      </c>
      <c r="Z377">
        <v>0</v>
      </c>
      <c r="AA377">
        <v>52</v>
      </c>
      <c r="AB377">
        <v>0</v>
      </c>
      <c r="AC377">
        <v>27</v>
      </c>
      <c r="AD377">
        <v>14</v>
      </c>
      <c r="AE377">
        <v>0</v>
      </c>
      <c r="AF377">
        <v>0</v>
      </c>
      <c r="AG377">
        <v>0</v>
      </c>
      <c r="AH377" t="s">
        <v>216</v>
      </c>
      <c r="AI377" s="1">
        <v>44628.320231481484</v>
      </c>
      <c r="AJ377">
        <v>541</v>
      </c>
      <c r="AK377">
        <v>2</v>
      </c>
      <c r="AL377">
        <v>0</v>
      </c>
      <c r="AM377">
        <v>2</v>
      </c>
      <c r="AN377">
        <v>0</v>
      </c>
      <c r="AO377">
        <v>2</v>
      </c>
      <c r="AP377">
        <v>12</v>
      </c>
      <c r="AQ377">
        <v>0</v>
      </c>
      <c r="AR377">
        <v>0</v>
      </c>
      <c r="AS377">
        <v>0</v>
      </c>
      <c r="AT377" t="s">
        <v>86</v>
      </c>
      <c r="AU377" t="s">
        <v>86</v>
      </c>
      <c r="AV377" t="s">
        <v>86</v>
      </c>
      <c r="AW377" t="s">
        <v>86</v>
      </c>
      <c r="AX377" t="s">
        <v>86</v>
      </c>
      <c r="AY377" t="s">
        <v>86</v>
      </c>
      <c r="AZ377" t="s">
        <v>86</v>
      </c>
      <c r="BA377" t="s">
        <v>86</v>
      </c>
      <c r="BB377" t="s">
        <v>86</v>
      </c>
      <c r="BC377" t="s">
        <v>86</v>
      </c>
      <c r="BD377" t="s">
        <v>86</v>
      </c>
      <c r="BE377" t="s">
        <v>86</v>
      </c>
    </row>
    <row r="378" spans="1:57" x14ac:dyDescent="0.45">
      <c r="A378" t="s">
        <v>945</v>
      </c>
      <c r="B378" t="s">
        <v>77</v>
      </c>
      <c r="C378" t="s">
        <v>605</v>
      </c>
      <c r="D378" t="s">
        <v>79</v>
      </c>
      <c r="E378" s="2" t="str">
        <f>HYPERLINK("capsilon://?command=openfolder&amp;siteaddress=envoy.emaiq-na2.net&amp;folderid=FXF8F3C3B9-21A1-D91E-095F-474338888778","FX220343")</f>
        <v>FX220343</v>
      </c>
      <c r="F378" t="s">
        <v>80</v>
      </c>
      <c r="G378" t="s">
        <v>80</v>
      </c>
      <c r="H378" t="s">
        <v>81</v>
      </c>
      <c r="I378" t="s">
        <v>946</v>
      </c>
      <c r="J378">
        <v>66</v>
      </c>
      <c r="K378" t="s">
        <v>83</v>
      </c>
      <c r="L378" t="s">
        <v>84</v>
      </c>
      <c r="M378" t="s">
        <v>85</v>
      </c>
      <c r="N378">
        <v>2</v>
      </c>
      <c r="O378" s="1">
        <v>44627.725312499999</v>
      </c>
      <c r="P378" s="1">
        <v>44628.315972222219</v>
      </c>
      <c r="Q378">
        <v>50018</v>
      </c>
      <c r="R378">
        <v>1015</v>
      </c>
      <c r="S378" t="b">
        <v>0</v>
      </c>
      <c r="T378" t="s">
        <v>86</v>
      </c>
      <c r="U378" t="b">
        <v>0</v>
      </c>
      <c r="V378" t="s">
        <v>96</v>
      </c>
      <c r="W378" s="1">
        <v>44628.259756944448</v>
      </c>
      <c r="X378">
        <v>214</v>
      </c>
      <c r="Y378">
        <v>52</v>
      </c>
      <c r="Z378">
        <v>0</v>
      </c>
      <c r="AA378">
        <v>52</v>
      </c>
      <c r="AB378">
        <v>0</v>
      </c>
      <c r="AC378">
        <v>38</v>
      </c>
      <c r="AD378">
        <v>14</v>
      </c>
      <c r="AE378">
        <v>0</v>
      </c>
      <c r="AF378">
        <v>0</v>
      </c>
      <c r="AG378">
        <v>0</v>
      </c>
      <c r="AH378" t="s">
        <v>104</v>
      </c>
      <c r="AI378" s="1">
        <v>44628.315972222219</v>
      </c>
      <c r="AJ378">
        <v>801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14</v>
      </c>
      <c r="AQ378">
        <v>0</v>
      </c>
      <c r="AR378">
        <v>0</v>
      </c>
      <c r="AS378">
        <v>0</v>
      </c>
      <c r="AT378" t="s">
        <v>86</v>
      </c>
      <c r="AU378" t="s">
        <v>86</v>
      </c>
      <c r="AV378" t="s">
        <v>86</v>
      </c>
      <c r="AW378" t="s">
        <v>86</v>
      </c>
      <c r="AX378" t="s">
        <v>86</v>
      </c>
      <c r="AY378" t="s">
        <v>86</v>
      </c>
      <c r="AZ378" t="s">
        <v>86</v>
      </c>
      <c r="BA378" t="s">
        <v>86</v>
      </c>
      <c r="BB378" t="s">
        <v>86</v>
      </c>
      <c r="BC378" t="s">
        <v>86</v>
      </c>
      <c r="BD378" t="s">
        <v>86</v>
      </c>
      <c r="BE378" t="s">
        <v>86</v>
      </c>
    </row>
    <row r="379" spans="1:57" x14ac:dyDescent="0.45">
      <c r="A379" t="s">
        <v>947</v>
      </c>
      <c r="B379" t="s">
        <v>77</v>
      </c>
      <c r="C379" t="s">
        <v>948</v>
      </c>
      <c r="D379" t="s">
        <v>79</v>
      </c>
      <c r="E379" s="2" t="str">
        <f>HYPERLINK("capsilon://?command=openfolder&amp;siteaddress=envoy.emaiq-na2.net&amp;folderid=FX8A2C1AA1-5EEF-5E97-510B-2597ADE13576","FX2202513")</f>
        <v>FX2202513</v>
      </c>
      <c r="F379" t="s">
        <v>80</v>
      </c>
      <c r="G379" t="s">
        <v>80</v>
      </c>
      <c r="H379" t="s">
        <v>81</v>
      </c>
      <c r="I379" t="s">
        <v>949</v>
      </c>
      <c r="J379">
        <v>66</v>
      </c>
      <c r="K379" t="s">
        <v>83</v>
      </c>
      <c r="L379" t="s">
        <v>84</v>
      </c>
      <c r="M379" t="s">
        <v>85</v>
      </c>
      <c r="N379">
        <v>1</v>
      </c>
      <c r="O379" s="1">
        <v>44627.730868055558</v>
      </c>
      <c r="P379" s="1">
        <v>44628.323645833334</v>
      </c>
      <c r="Q379">
        <v>50332</v>
      </c>
      <c r="R379">
        <v>884</v>
      </c>
      <c r="S379" t="b">
        <v>0</v>
      </c>
      <c r="T379" t="s">
        <v>86</v>
      </c>
      <c r="U379" t="b">
        <v>0</v>
      </c>
      <c r="V379" t="s">
        <v>191</v>
      </c>
      <c r="W379" s="1">
        <v>44628.323645833334</v>
      </c>
      <c r="X379">
        <v>863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66</v>
      </c>
      <c r="AE379">
        <v>52</v>
      </c>
      <c r="AF379">
        <v>0</v>
      </c>
      <c r="AG379">
        <v>1</v>
      </c>
      <c r="AH379" t="s">
        <v>86</v>
      </c>
      <c r="AI379" t="s">
        <v>86</v>
      </c>
      <c r="AJ379" t="s">
        <v>86</v>
      </c>
      <c r="AK379" t="s">
        <v>86</v>
      </c>
      <c r="AL379" t="s">
        <v>86</v>
      </c>
      <c r="AM379" t="s">
        <v>86</v>
      </c>
      <c r="AN379" t="s">
        <v>86</v>
      </c>
      <c r="AO379" t="s">
        <v>86</v>
      </c>
      <c r="AP379" t="s">
        <v>86</v>
      </c>
      <c r="AQ379" t="s">
        <v>86</v>
      </c>
      <c r="AR379" t="s">
        <v>86</v>
      </c>
      <c r="AS379" t="s">
        <v>86</v>
      </c>
      <c r="AT379" t="s">
        <v>86</v>
      </c>
      <c r="AU379" t="s">
        <v>86</v>
      </c>
      <c r="AV379" t="s">
        <v>86</v>
      </c>
      <c r="AW379" t="s">
        <v>86</v>
      </c>
      <c r="AX379" t="s">
        <v>86</v>
      </c>
      <c r="AY379" t="s">
        <v>86</v>
      </c>
      <c r="AZ379" t="s">
        <v>86</v>
      </c>
      <c r="BA379" t="s">
        <v>86</v>
      </c>
      <c r="BB379" t="s">
        <v>86</v>
      </c>
      <c r="BC379" t="s">
        <v>86</v>
      </c>
      <c r="BD379" t="s">
        <v>86</v>
      </c>
      <c r="BE379" t="s">
        <v>86</v>
      </c>
    </row>
    <row r="380" spans="1:57" x14ac:dyDescent="0.45">
      <c r="A380" t="s">
        <v>950</v>
      </c>
      <c r="B380" t="s">
        <v>77</v>
      </c>
      <c r="C380" t="s">
        <v>951</v>
      </c>
      <c r="D380" t="s">
        <v>79</v>
      </c>
      <c r="E380" s="2" t="str">
        <f>HYPERLINK("capsilon://?command=openfolder&amp;siteaddress=envoy.emaiq-na2.net&amp;folderid=FX195B4105-D2FF-4D78-F74A-E6D2CA5C58D6","FX220323")</f>
        <v>FX220323</v>
      </c>
      <c r="F380" t="s">
        <v>80</v>
      </c>
      <c r="G380" t="s">
        <v>80</v>
      </c>
      <c r="H380" t="s">
        <v>81</v>
      </c>
      <c r="I380" t="s">
        <v>952</v>
      </c>
      <c r="J380">
        <v>179</v>
      </c>
      <c r="K380" t="s">
        <v>83</v>
      </c>
      <c r="L380" t="s">
        <v>84</v>
      </c>
      <c r="M380" t="s">
        <v>85</v>
      </c>
      <c r="N380">
        <v>1</v>
      </c>
      <c r="O380" s="1">
        <v>44627.750289351854</v>
      </c>
      <c r="P380" s="1">
        <v>44628.346331018518</v>
      </c>
      <c r="Q380">
        <v>49622</v>
      </c>
      <c r="R380">
        <v>1876</v>
      </c>
      <c r="S380" t="b">
        <v>0</v>
      </c>
      <c r="T380" t="s">
        <v>86</v>
      </c>
      <c r="U380" t="b">
        <v>0</v>
      </c>
      <c r="V380" t="s">
        <v>92</v>
      </c>
      <c r="W380" s="1">
        <v>44628.346331018518</v>
      </c>
      <c r="X380">
        <v>1822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179</v>
      </c>
      <c r="AE380">
        <v>155</v>
      </c>
      <c r="AF380">
        <v>0</v>
      </c>
      <c r="AG380">
        <v>4</v>
      </c>
      <c r="AH380" t="s">
        <v>86</v>
      </c>
      <c r="AI380" t="s">
        <v>86</v>
      </c>
      <c r="AJ380" t="s">
        <v>86</v>
      </c>
      <c r="AK380" t="s">
        <v>86</v>
      </c>
      <c r="AL380" t="s">
        <v>86</v>
      </c>
      <c r="AM380" t="s">
        <v>86</v>
      </c>
      <c r="AN380" t="s">
        <v>86</v>
      </c>
      <c r="AO380" t="s">
        <v>86</v>
      </c>
      <c r="AP380" t="s">
        <v>86</v>
      </c>
      <c r="AQ380" t="s">
        <v>86</v>
      </c>
      <c r="AR380" t="s">
        <v>86</v>
      </c>
      <c r="AS380" t="s">
        <v>86</v>
      </c>
      <c r="AT380" t="s">
        <v>86</v>
      </c>
      <c r="AU380" t="s">
        <v>86</v>
      </c>
      <c r="AV380" t="s">
        <v>86</v>
      </c>
      <c r="AW380" t="s">
        <v>86</v>
      </c>
      <c r="AX380" t="s">
        <v>86</v>
      </c>
      <c r="AY380" t="s">
        <v>86</v>
      </c>
      <c r="AZ380" t="s">
        <v>86</v>
      </c>
      <c r="BA380" t="s">
        <v>86</v>
      </c>
      <c r="BB380" t="s">
        <v>86</v>
      </c>
      <c r="BC380" t="s">
        <v>86</v>
      </c>
      <c r="BD380" t="s">
        <v>86</v>
      </c>
      <c r="BE380" t="s">
        <v>86</v>
      </c>
    </row>
    <row r="381" spans="1:57" x14ac:dyDescent="0.45">
      <c r="A381" t="s">
        <v>953</v>
      </c>
      <c r="B381" t="s">
        <v>77</v>
      </c>
      <c r="C381" t="s">
        <v>954</v>
      </c>
      <c r="D381" t="s">
        <v>79</v>
      </c>
      <c r="E381" s="2" t="str">
        <f>HYPERLINK("capsilon://?command=openfolder&amp;siteaddress=envoy.emaiq-na2.net&amp;folderid=FX08E0813B-351B-744E-354F-99ED38E09A86","FX220331")</f>
        <v>FX220331</v>
      </c>
      <c r="F381" t="s">
        <v>80</v>
      </c>
      <c r="G381" t="s">
        <v>80</v>
      </c>
      <c r="H381" t="s">
        <v>81</v>
      </c>
      <c r="I381" t="s">
        <v>955</v>
      </c>
      <c r="J381">
        <v>352</v>
      </c>
      <c r="K381" t="s">
        <v>83</v>
      </c>
      <c r="L381" t="s">
        <v>84</v>
      </c>
      <c r="M381" t="s">
        <v>85</v>
      </c>
      <c r="N381">
        <v>1</v>
      </c>
      <c r="O381" s="1">
        <v>44627.877476851849</v>
      </c>
      <c r="P381" s="1">
        <v>44628.347569444442</v>
      </c>
      <c r="Q381">
        <v>39936</v>
      </c>
      <c r="R381">
        <v>680</v>
      </c>
      <c r="S381" t="b">
        <v>0</v>
      </c>
      <c r="T381" t="s">
        <v>86</v>
      </c>
      <c r="U381" t="b">
        <v>0</v>
      </c>
      <c r="V381" t="s">
        <v>104</v>
      </c>
      <c r="W381" s="1">
        <v>44628.347569444442</v>
      </c>
      <c r="X381">
        <v>444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352</v>
      </c>
      <c r="AE381">
        <v>303</v>
      </c>
      <c r="AF381">
        <v>0</v>
      </c>
      <c r="AG381">
        <v>9</v>
      </c>
      <c r="AH381" t="s">
        <v>86</v>
      </c>
      <c r="AI381" t="s">
        <v>86</v>
      </c>
      <c r="AJ381" t="s">
        <v>86</v>
      </c>
      <c r="AK381" t="s">
        <v>86</v>
      </c>
      <c r="AL381" t="s">
        <v>86</v>
      </c>
      <c r="AM381" t="s">
        <v>86</v>
      </c>
      <c r="AN381" t="s">
        <v>86</v>
      </c>
      <c r="AO381" t="s">
        <v>86</v>
      </c>
      <c r="AP381" t="s">
        <v>86</v>
      </c>
      <c r="AQ381" t="s">
        <v>86</v>
      </c>
      <c r="AR381" t="s">
        <v>86</v>
      </c>
      <c r="AS381" t="s">
        <v>86</v>
      </c>
      <c r="AT381" t="s">
        <v>86</v>
      </c>
      <c r="AU381" t="s">
        <v>86</v>
      </c>
      <c r="AV381" t="s">
        <v>86</v>
      </c>
      <c r="AW381" t="s">
        <v>86</v>
      </c>
      <c r="AX381" t="s">
        <v>86</v>
      </c>
      <c r="AY381" t="s">
        <v>86</v>
      </c>
      <c r="AZ381" t="s">
        <v>86</v>
      </c>
      <c r="BA381" t="s">
        <v>86</v>
      </c>
      <c r="BB381" t="s">
        <v>86</v>
      </c>
      <c r="BC381" t="s">
        <v>86</v>
      </c>
      <c r="BD381" t="s">
        <v>86</v>
      </c>
      <c r="BE381" t="s">
        <v>86</v>
      </c>
    </row>
    <row r="382" spans="1:57" x14ac:dyDescent="0.45">
      <c r="A382" t="s">
        <v>956</v>
      </c>
      <c r="B382" t="s">
        <v>77</v>
      </c>
      <c r="C382" t="s">
        <v>935</v>
      </c>
      <c r="D382" t="s">
        <v>79</v>
      </c>
      <c r="E382" s="2" t="str">
        <f>HYPERLINK("capsilon://?command=openfolder&amp;siteaddress=envoy.emaiq-na2.net&amp;folderid=FXC87D4809-17BB-5B68-00E3-3A0665B0F381","FX2203109")</f>
        <v>FX2203109</v>
      </c>
      <c r="F382" t="s">
        <v>80</v>
      </c>
      <c r="G382" t="s">
        <v>80</v>
      </c>
      <c r="H382" t="s">
        <v>81</v>
      </c>
      <c r="I382" t="s">
        <v>957</v>
      </c>
      <c r="J382">
        <v>66</v>
      </c>
      <c r="K382" t="s">
        <v>83</v>
      </c>
      <c r="L382" t="s">
        <v>84</v>
      </c>
      <c r="M382" t="s">
        <v>85</v>
      </c>
      <c r="N382">
        <v>2</v>
      </c>
      <c r="O382" s="1">
        <v>44627.904965277776</v>
      </c>
      <c r="P382" s="1">
        <v>44628.326770833337</v>
      </c>
      <c r="Q382">
        <v>35073</v>
      </c>
      <c r="R382">
        <v>1371</v>
      </c>
      <c r="S382" t="b">
        <v>0</v>
      </c>
      <c r="T382" t="s">
        <v>86</v>
      </c>
      <c r="U382" t="b">
        <v>0</v>
      </c>
      <c r="V382" t="s">
        <v>96</v>
      </c>
      <c r="W382" s="1">
        <v>44628.277685185189</v>
      </c>
      <c r="X382">
        <v>434</v>
      </c>
      <c r="Y382">
        <v>52</v>
      </c>
      <c r="Z382">
        <v>0</v>
      </c>
      <c r="AA382">
        <v>52</v>
      </c>
      <c r="AB382">
        <v>0</v>
      </c>
      <c r="AC382">
        <v>36</v>
      </c>
      <c r="AD382">
        <v>14</v>
      </c>
      <c r="AE382">
        <v>0</v>
      </c>
      <c r="AF382">
        <v>0</v>
      </c>
      <c r="AG382">
        <v>0</v>
      </c>
      <c r="AH382" t="s">
        <v>104</v>
      </c>
      <c r="AI382" s="1">
        <v>44628.326770833337</v>
      </c>
      <c r="AJ382">
        <v>932</v>
      </c>
      <c r="AK382">
        <v>1</v>
      </c>
      <c r="AL382">
        <v>0</v>
      </c>
      <c r="AM382">
        <v>1</v>
      </c>
      <c r="AN382">
        <v>0</v>
      </c>
      <c r="AO382">
        <v>1</v>
      </c>
      <c r="AP382">
        <v>13</v>
      </c>
      <c r="AQ382">
        <v>0</v>
      </c>
      <c r="AR382">
        <v>0</v>
      </c>
      <c r="AS382">
        <v>0</v>
      </c>
      <c r="AT382" t="s">
        <v>86</v>
      </c>
      <c r="AU382" t="s">
        <v>86</v>
      </c>
      <c r="AV382" t="s">
        <v>86</v>
      </c>
      <c r="AW382" t="s">
        <v>86</v>
      </c>
      <c r="AX382" t="s">
        <v>86</v>
      </c>
      <c r="AY382" t="s">
        <v>86</v>
      </c>
      <c r="AZ382" t="s">
        <v>86</v>
      </c>
      <c r="BA382" t="s">
        <v>86</v>
      </c>
      <c r="BB382" t="s">
        <v>86</v>
      </c>
      <c r="BC382" t="s">
        <v>86</v>
      </c>
      <c r="BD382" t="s">
        <v>86</v>
      </c>
      <c r="BE382" t="s">
        <v>86</v>
      </c>
    </row>
    <row r="383" spans="1:57" x14ac:dyDescent="0.45">
      <c r="A383" t="s">
        <v>958</v>
      </c>
      <c r="B383" t="s">
        <v>77</v>
      </c>
      <c r="C383" t="s">
        <v>959</v>
      </c>
      <c r="D383" t="s">
        <v>79</v>
      </c>
      <c r="E383" s="2" t="str">
        <f>HYPERLINK("capsilon://?command=openfolder&amp;siteaddress=envoy.emaiq-na2.net&amp;folderid=FX03B9C40D-9C21-6907-C508-CE017A65818B","FX2201381")</f>
        <v>FX2201381</v>
      </c>
      <c r="F383" t="s">
        <v>80</v>
      </c>
      <c r="G383" t="s">
        <v>80</v>
      </c>
      <c r="H383" t="s">
        <v>81</v>
      </c>
      <c r="I383" t="s">
        <v>960</v>
      </c>
      <c r="J383">
        <v>67</v>
      </c>
      <c r="K383" t="s">
        <v>83</v>
      </c>
      <c r="L383" t="s">
        <v>84</v>
      </c>
      <c r="M383" t="s">
        <v>85</v>
      </c>
      <c r="N383">
        <v>2</v>
      </c>
      <c r="O383" s="1">
        <v>44627.913321759261</v>
      </c>
      <c r="P383" s="1">
        <v>44628.327430555553</v>
      </c>
      <c r="Q383">
        <v>34913</v>
      </c>
      <c r="R383">
        <v>866</v>
      </c>
      <c r="S383" t="b">
        <v>0</v>
      </c>
      <c r="T383" t="s">
        <v>86</v>
      </c>
      <c r="U383" t="b">
        <v>0</v>
      </c>
      <c r="V383" t="s">
        <v>96</v>
      </c>
      <c r="W383" s="1">
        <v>44628.280532407407</v>
      </c>
      <c r="X383">
        <v>245</v>
      </c>
      <c r="Y383">
        <v>57</v>
      </c>
      <c r="Z383">
        <v>0</v>
      </c>
      <c r="AA383">
        <v>57</v>
      </c>
      <c r="AB383">
        <v>0</v>
      </c>
      <c r="AC383">
        <v>18</v>
      </c>
      <c r="AD383">
        <v>10</v>
      </c>
      <c r="AE383">
        <v>0</v>
      </c>
      <c r="AF383">
        <v>0</v>
      </c>
      <c r="AG383">
        <v>0</v>
      </c>
      <c r="AH383" t="s">
        <v>216</v>
      </c>
      <c r="AI383" s="1">
        <v>44628.327430555553</v>
      </c>
      <c r="AJ383">
        <v>621</v>
      </c>
      <c r="AK383">
        <v>3</v>
      </c>
      <c r="AL383">
        <v>0</v>
      </c>
      <c r="AM383">
        <v>3</v>
      </c>
      <c r="AN383">
        <v>0</v>
      </c>
      <c r="AO383">
        <v>3</v>
      </c>
      <c r="AP383">
        <v>7</v>
      </c>
      <c r="AQ383">
        <v>0</v>
      </c>
      <c r="AR383">
        <v>0</v>
      </c>
      <c r="AS383">
        <v>0</v>
      </c>
      <c r="AT383" t="s">
        <v>86</v>
      </c>
      <c r="AU383" t="s">
        <v>86</v>
      </c>
      <c r="AV383" t="s">
        <v>86</v>
      </c>
      <c r="AW383" t="s">
        <v>86</v>
      </c>
      <c r="AX383" t="s">
        <v>86</v>
      </c>
      <c r="AY383" t="s">
        <v>86</v>
      </c>
      <c r="AZ383" t="s">
        <v>86</v>
      </c>
      <c r="BA383" t="s">
        <v>86</v>
      </c>
      <c r="BB383" t="s">
        <v>86</v>
      </c>
      <c r="BC383" t="s">
        <v>86</v>
      </c>
      <c r="BD383" t="s">
        <v>86</v>
      </c>
      <c r="BE383" t="s">
        <v>86</v>
      </c>
    </row>
    <row r="384" spans="1:57" x14ac:dyDescent="0.45">
      <c r="A384" t="s">
        <v>961</v>
      </c>
      <c r="B384" t="s">
        <v>77</v>
      </c>
      <c r="C384" t="s">
        <v>962</v>
      </c>
      <c r="D384" t="s">
        <v>79</v>
      </c>
      <c r="E384" s="2" t="str">
        <f>HYPERLINK("capsilon://?command=openfolder&amp;siteaddress=envoy.emaiq-na2.net&amp;folderid=FX41FFA513-5EAB-2F48-A421-B0C7E7FD2ACC","FX220365")</f>
        <v>FX220365</v>
      </c>
      <c r="F384" t="s">
        <v>80</v>
      </c>
      <c r="G384" t="s">
        <v>80</v>
      </c>
      <c r="H384" t="s">
        <v>81</v>
      </c>
      <c r="I384" t="s">
        <v>963</v>
      </c>
      <c r="J384">
        <v>60</v>
      </c>
      <c r="K384" t="s">
        <v>83</v>
      </c>
      <c r="L384" t="s">
        <v>84</v>
      </c>
      <c r="M384" t="s">
        <v>85</v>
      </c>
      <c r="N384">
        <v>1</v>
      </c>
      <c r="O384" s="1">
        <v>44627.937048611115</v>
      </c>
      <c r="P384" s="1">
        <v>44628.335393518515</v>
      </c>
      <c r="Q384">
        <v>33853</v>
      </c>
      <c r="R384">
        <v>564</v>
      </c>
      <c r="S384" t="b">
        <v>0</v>
      </c>
      <c r="T384" t="s">
        <v>86</v>
      </c>
      <c r="U384" t="b">
        <v>0</v>
      </c>
      <c r="V384" t="s">
        <v>191</v>
      </c>
      <c r="W384" s="1">
        <v>44628.335393518515</v>
      </c>
      <c r="X384">
        <v>506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60</v>
      </c>
      <c r="AE384">
        <v>48</v>
      </c>
      <c r="AF384">
        <v>0</v>
      </c>
      <c r="AG384">
        <v>4</v>
      </c>
      <c r="AH384" t="s">
        <v>86</v>
      </c>
      <c r="AI384" t="s">
        <v>86</v>
      </c>
      <c r="AJ384" t="s">
        <v>86</v>
      </c>
      <c r="AK384" t="s">
        <v>86</v>
      </c>
      <c r="AL384" t="s">
        <v>86</v>
      </c>
      <c r="AM384" t="s">
        <v>86</v>
      </c>
      <c r="AN384" t="s">
        <v>86</v>
      </c>
      <c r="AO384" t="s">
        <v>86</v>
      </c>
      <c r="AP384" t="s">
        <v>86</v>
      </c>
      <c r="AQ384" t="s">
        <v>86</v>
      </c>
      <c r="AR384" t="s">
        <v>86</v>
      </c>
      <c r="AS384" t="s">
        <v>86</v>
      </c>
      <c r="AT384" t="s">
        <v>86</v>
      </c>
      <c r="AU384" t="s">
        <v>86</v>
      </c>
      <c r="AV384" t="s">
        <v>86</v>
      </c>
      <c r="AW384" t="s">
        <v>86</v>
      </c>
      <c r="AX384" t="s">
        <v>86</v>
      </c>
      <c r="AY384" t="s">
        <v>86</v>
      </c>
      <c r="AZ384" t="s">
        <v>86</v>
      </c>
      <c r="BA384" t="s">
        <v>86</v>
      </c>
      <c r="BB384" t="s">
        <v>86</v>
      </c>
      <c r="BC384" t="s">
        <v>86</v>
      </c>
      <c r="BD384" t="s">
        <v>86</v>
      </c>
      <c r="BE384" t="s">
        <v>86</v>
      </c>
    </row>
    <row r="385" spans="1:57" x14ac:dyDescent="0.45">
      <c r="A385" t="s">
        <v>964</v>
      </c>
      <c r="B385" t="s">
        <v>77</v>
      </c>
      <c r="C385" t="s">
        <v>582</v>
      </c>
      <c r="D385" t="s">
        <v>79</v>
      </c>
      <c r="E385" s="2" t="str">
        <f>HYPERLINK("capsilon://?command=openfolder&amp;siteaddress=envoy.emaiq-na2.net&amp;folderid=FXC6FA80C4-97ED-3D19-E296-AFAD25C53ACA","FX220279")</f>
        <v>FX220279</v>
      </c>
      <c r="F385" t="s">
        <v>80</v>
      </c>
      <c r="G385" t="s">
        <v>80</v>
      </c>
      <c r="H385" t="s">
        <v>81</v>
      </c>
      <c r="I385" t="s">
        <v>868</v>
      </c>
      <c r="J385">
        <v>38</v>
      </c>
      <c r="K385" t="s">
        <v>83</v>
      </c>
      <c r="L385" t="s">
        <v>84</v>
      </c>
      <c r="M385" t="s">
        <v>85</v>
      </c>
      <c r="N385">
        <v>2</v>
      </c>
      <c r="O385" s="1">
        <v>44628.168773148151</v>
      </c>
      <c r="P385" s="1">
        <v>44628.181400462963</v>
      </c>
      <c r="Q385">
        <v>569</v>
      </c>
      <c r="R385">
        <v>522</v>
      </c>
      <c r="S385" t="b">
        <v>0</v>
      </c>
      <c r="T385" t="s">
        <v>86</v>
      </c>
      <c r="U385" t="b">
        <v>1</v>
      </c>
      <c r="V385" t="s">
        <v>92</v>
      </c>
      <c r="W385" s="1">
        <v>44628.171018518522</v>
      </c>
      <c r="X385">
        <v>190</v>
      </c>
      <c r="Y385">
        <v>37</v>
      </c>
      <c r="Z385">
        <v>0</v>
      </c>
      <c r="AA385">
        <v>37</v>
      </c>
      <c r="AB385">
        <v>0</v>
      </c>
      <c r="AC385">
        <v>31</v>
      </c>
      <c r="AD385">
        <v>1</v>
      </c>
      <c r="AE385">
        <v>0</v>
      </c>
      <c r="AF385">
        <v>0</v>
      </c>
      <c r="AG385">
        <v>0</v>
      </c>
      <c r="AH385" t="s">
        <v>104</v>
      </c>
      <c r="AI385" s="1">
        <v>44628.181400462963</v>
      </c>
      <c r="AJ385">
        <v>332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1</v>
      </c>
      <c r="AQ385">
        <v>0</v>
      </c>
      <c r="AR385">
        <v>0</v>
      </c>
      <c r="AS385">
        <v>0</v>
      </c>
      <c r="AT385" t="s">
        <v>86</v>
      </c>
      <c r="AU385" t="s">
        <v>86</v>
      </c>
      <c r="AV385" t="s">
        <v>86</v>
      </c>
      <c r="AW385" t="s">
        <v>86</v>
      </c>
      <c r="AX385" t="s">
        <v>86</v>
      </c>
      <c r="AY385" t="s">
        <v>86</v>
      </c>
      <c r="AZ385" t="s">
        <v>86</v>
      </c>
      <c r="BA385" t="s">
        <v>86</v>
      </c>
      <c r="BB385" t="s">
        <v>86</v>
      </c>
      <c r="BC385" t="s">
        <v>86</v>
      </c>
      <c r="BD385" t="s">
        <v>86</v>
      </c>
      <c r="BE385" t="s">
        <v>86</v>
      </c>
    </row>
    <row r="386" spans="1:57" x14ac:dyDescent="0.45">
      <c r="A386" t="s">
        <v>965</v>
      </c>
      <c r="B386" t="s">
        <v>77</v>
      </c>
      <c r="C386" t="s">
        <v>582</v>
      </c>
      <c r="D386" t="s">
        <v>79</v>
      </c>
      <c r="E386" s="2" t="str">
        <f>HYPERLINK("capsilon://?command=openfolder&amp;siteaddress=envoy.emaiq-na2.net&amp;folderid=FXC6FA80C4-97ED-3D19-E296-AFAD25C53ACA","FX220279")</f>
        <v>FX220279</v>
      </c>
      <c r="F386" t="s">
        <v>80</v>
      </c>
      <c r="G386" t="s">
        <v>80</v>
      </c>
      <c r="H386" t="s">
        <v>81</v>
      </c>
      <c r="I386" t="s">
        <v>870</v>
      </c>
      <c r="J386">
        <v>114</v>
      </c>
      <c r="K386" t="s">
        <v>83</v>
      </c>
      <c r="L386" t="s">
        <v>84</v>
      </c>
      <c r="M386" t="s">
        <v>85</v>
      </c>
      <c r="N386">
        <v>2</v>
      </c>
      <c r="O386" s="1">
        <v>44628.170497685183</v>
      </c>
      <c r="P386" s="1">
        <v>44628.192384259259</v>
      </c>
      <c r="Q386">
        <v>697</v>
      </c>
      <c r="R386">
        <v>1194</v>
      </c>
      <c r="S386" t="b">
        <v>0</v>
      </c>
      <c r="T386" t="s">
        <v>86</v>
      </c>
      <c r="U386" t="b">
        <v>1</v>
      </c>
      <c r="V386" t="s">
        <v>92</v>
      </c>
      <c r="W386" s="1">
        <v>44628.175729166665</v>
      </c>
      <c r="X386">
        <v>406</v>
      </c>
      <c r="Y386">
        <v>74</v>
      </c>
      <c r="Z386">
        <v>0</v>
      </c>
      <c r="AA386">
        <v>74</v>
      </c>
      <c r="AB386">
        <v>37</v>
      </c>
      <c r="AC386">
        <v>59</v>
      </c>
      <c r="AD386">
        <v>40</v>
      </c>
      <c r="AE386">
        <v>0</v>
      </c>
      <c r="AF386">
        <v>0</v>
      </c>
      <c r="AG386">
        <v>0</v>
      </c>
      <c r="AH386" t="s">
        <v>104</v>
      </c>
      <c r="AI386" s="1">
        <v>44628.192384259259</v>
      </c>
      <c r="AJ386">
        <v>759</v>
      </c>
      <c r="AK386">
        <v>1</v>
      </c>
      <c r="AL386">
        <v>0</v>
      </c>
      <c r="AM386">
        <v>1</v>
      </c>
      <c r="AN386">
        <v>37</v>
      </c>
      <c r="AO386">
        <v>0</v>
      </c>
      <c r="AP386">
        <v>39</v>
      </c>
      <c r="AQ386">
        <v>0</v>
      </c>
      <c r="AR386">
        <v>0</v>
      </c>
      <c r="AS386">
        <v>0</v>
      </c>
      <c r="AT386" t="s">
        <v>86</v>
      </c>
      <c r="AU386" t="s">
        <v>86</v>
      </c>
      <c r="AV386" t="s">
        <v>86</v>
      </c>
      <c r="AW386" t="s">
        <v>86</v>
      </c>
      <c r="AX386" t="s">
        <v>86</v>
      </c>
      <c r="AY386" t="s">
        <v>86</v>
      </c>
      <c r="AZ386" t="s">
        <v>86</v>
      </c>
      <c r="BA386" t="s">
        <v>86</v>
      </c>
      <c r="BB386" t="s">
        <v>86</v>
      </c>
      <c r="BC386" t="s">
        <v>86</v>
      </c>
      <c r="BD386" t="s">
        <v>86</v>
      </c>
      <c r="BE386" t="s">
        <v>86</v>
      </c>
    </row>
    <row r="387" spans="1:57" x14ac:dyDescent="0.45">
      <c r="A387" t="s">
        <v>966</v>
      </c>
      <c r="B387" t="s">
        <v>77</v>
      </c>
      <c r="C387" t="s">
        <v>882</v>
      </c>
      <c r="D387" t="s">
        <v>79</v>
      </c>
      <c r="E387" s="2" t="str">
        <f>HYPERLINK("capsilon://?command=openfolder&amp;siteaddress=envoy.emaiq-na2.net&amp;folderid=FX3AE719EE-1E15-9693-D245-A18B053EF7E2","FX2202787")</f>
        <v>FX2202787</v>
      </c>
      <c r="F387" t="s">
        <v>80</v>
      </c>
      <c r="G387" t="s">
        <v>80</v>
      </c>
      <c r="H387" t="s">
        <v>81</v>
      </c>
      <c r="I387" t="s">
        <v>883</v>
      </c>
      <c r="J387">
        <v>473</v>
      </c>
      <c r="K387" t="s">
        <v>83</v>
      </c>
      <c r="L387" t="s">
        <v>84</v>
      </c>
      <c r="M387" t="s">
        <v>85</v>
      </c>
      <c r="N387">
        <v>2</v>
      </c>
      <c r="O387" s="1">
        <v>44628.189131944448</v>
      </c>
      <c r="P387" s="1">
        <v>44628.270949074074</v>
      </c>
      <c r="Q387">
        <v>2127</v>
      </c>
      <c r="R387">
        <v>4942</v>
      </c>
      <c r="S387" t="b">
        <v>0</v>
      </c>
      <c r="T387" t="s">
        <v>86</v>
      </c>
      <c r="U387" t="b">
        <v>1</v>
      </c>
      <c r="V387" t="s">
        <v>92</v>
      </c>
      <c r="W387" s="1">
        <v>44628.215162037035</v>
      </c>
      <c r="X387">
        <v>1897</v>
      </c>
      <c r="Y387">
        <v>450</v>
      </c>
      <c r="Z387">
        <v>0</v>
      </c>
      <c r="AA387">
        <v>450</v>
      </c>
      <c r="AB387">
        <v>74</v>
      </c>
      <c r="AC387">
        <v>185</v>
      </c>
      <c r="AD387">
        <v>23</v>
      </c>
      <c r="AE387">
        <v>0</v>
      </c>
      <c r="AF387">
        <v>0</v>
      </c>
      <c r="AG387">
        <v>0</v>
      </c>
      <c r="AH387" t="s">
        <v>216</v>
      </c>
      <c r="AI387" s="1">
        <v>44628.270949074074</v>
      </c>
      <c r="AJ387">
        <v>2877</v>
      </c>
      <c r="AK387">
        <v>1</v>
      </c>
      <c r="AL387">
        <v>0</v>
      </c>
      <c r="AM387">
        <v>1</v>
      </c>
      <c r="AN387">
        <v>37</v>
      </c>
      <c r="AO387">
        <v>1</v>
      </c>
      <c r="AP387">
        <v>22</v>
      </c>
      <c r="AQ387">
        <v>0</v>
      </c>
      <c r="AR387">
        <v>0</v>
      </c>
      <c r="AS387">
        <v>0</v>
      </c>
      <c r="AT387" t="s">
        <v>86</v>
      </c>
      <c r="AU387" t="s">
        <v>86</v>
      </c>
      <c r="AV387" t="s">
        <v>86</v>
      </c>
      <c r="AW387" t="s">
        <v>86</v>
      </c>
      <c r="AX387" t="s">
        <v>86</v>
      </c>
      <c r="AY387" t="s">
        <v>86</v>
      </c>
      <c r="AZ387" t="s">
        <v>86</v>
      </c>
      <c r="BA387" t="s">
        <v>86</v>
      </c>
      <c r="BB387" t="s">
        <v>86</v>
      </c>
      <c r="BC387" t="s">
        <v>86</v>
      </c>
      <c r="BD387" t="s">
        <v>86</v>
      </c>
      <c r="BE387" t="s">
        <v>86</v>
      </c>
    </row>
    <row r="388" spans="1:57" x14ac:dyDescent="0.45">
      <c r="A388" t="s">
        <v>967</v>
      </c>
      <c r="B388" t="s">
        <v>77</v>
      </c>
      <c r="C388" t="s">
        <v>882</v>
      </c>
      <c r="D388" t="s">
        <v>79</v>
      </c>
      <c r="E388" s="2" t="str">
        <f>HYPERLINK("capsilon://?command=openfolder&amp;siteaddress=envoy.emaiq-na2.net&amp;folderid=FX3AE719EE-1E15-9693-D245-A18B053EF7E2","FX2202787")</f>
        <v>FX2202787</v>
      </c>
      <c r="F388" t="s">
        <v>80</v>
      </c>
      <c r="G388" t="s">
        <v>80</v>
      </c>
      <c r="H388" t="s">
        <v>81</v>
      </c>
      <c r="I388" t="s">
        <v>894</v>
      </c>
      <c r="J388">
        <v>127</v>
      </c>
      <c r="K388" t="s">
        <v>83</v>
      </c>
      <c r="L388" t="s">
        <v>84</v>
      </c>
      <c r="M388" t="s">
        <v>85</v>
      </c>
      <c r="N388">
        <v>2</v>
      </c>
      <c r="O388" s="1">
        <v>44628.194837962961</v>
      </c>
      <c r="P388" s="1">
        <v>44628.224444444444</v>
      </c>
      <c r="Q388">
        <v>261</v>
      </c>
      <c r="R388">
        <v>2297</v>
      </c>
      <c r="S388" t="b">
        <v>0</v>
      </c>
      <c r="T388" t="s">
        <v>86</v>
      </c>
      <c r="U388" t="b">
        <v>1</v>
      </c>
      <c r="V388" t="s">
        <v>96</v>
      </c>
      <c r="W388" s="1">
        <v>44628.203344907408</v>
      </c>
      <c r="X388">
        <v>731</v>
      </c>
      <c r="Y388">
        <v>122</v>
      </c>
      <c r="Z388">
        <v>0</v>
      </c>
      <c r="AA388">
        <v>122</v>
      </c>
      <c r="AB388">
        <v>0</v>
      </c>
      <c r="AC388">
        <v>57</v>
      </c>
      <c r="AD388">
        <v>5</v>
      </c>
      <c r="AE388">
        <v>0</v>
      </c>
      <c r="AF388">
        <v>0</v>
      </c>
      <c r="AG388">
        <v>0</v>
      </c>
      <c r="AH388" t="s">
        <v>104</v>
      </c>
      <c r="AI388" s="1">
        <v>44628.224444444444</v>
      </c>
      <c r="AJ388">
        <v>1566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5</v>
      </c>
      <c r="AQ388">
        <v>0</v>
      </c>
      <c r="AR388">
        <v>0</v>
      </c>
      <c r="AS388">
        <v>0</v>
      </c>
      <c r="AT388" t="s">
        <v>86</v>
      </c>
      <c r="AU388" t="s">
        <v>86</v>
      </c>
      <c r="AV388" t="s">
        <v>86</v>
      </c>
      <c r="AW388" t="s">
        <v>86</v>
      </c>
      <c r="AX388" t="s">
        <v>86</v>
      </c>
      <c r="AY388" t="s">
        <v>86</v>
      </c>
      <c r="AZ388" t="s">
        <v>86</v>
      </c>
      <c r="BA388" t="s">
        <v>86</v>
      </c>
      <c r="BB388" t="s">
        <v>86</v>
      </c>
      <c r="BC388" t="s">
        <v>86</v>
      </c>
      <c r="BD388" t="s">
        <v>86</v>
      </c>
      <c r="BE388" t="s">
        <v>86</v>
      </c>
    </row>
    <row r="389" spans="1:57" x14ac:dyDescent="0.45">
      <c r="A389" t="s">
        <v>968</v>
      </c>
      <c r="B389" t="s">
        <v>77</v>
      </c>
      <c r="C389" t="s">
        <v>704</v>
      </c>
      <c r="D389" t="s">
        <v>79</v>
      </c>
      <c r="E389" s="2" t="str">
        <f>HYPERLINK("capsilon://?command=openfolder&amp;siteaddress=envoy.emaiq-na2.net&amp;folderid=FX91E411C2-1B78-2659-0B1B-F2900EE1A3C3","FX220325")</f>
        <v>FX220325</v>
      </c>
      <c r="F389" t="s">
        <v>80</v>
      </c>
      <c r="G389" t="s">
        <v>80</v>
      </c>
      <c r="H389" t="s">
        <v>81</v>
      </c>
      <c r="I389" t="s">
        <v>887</v>
      </c>
      <c r="J389">
        <v>141</v>
      </c>
      <c r="K389" t="s">
        <v>83</v>
      </c>
      <c r="L389" t="s">
        <v>84</v>
      </c>
      <c r="M389" t="s">
        <v>85</v>
      </c>
      <c r="N389">
        <v>2</v>
      </c>
      <c r="O389" s="1">
        <v>44628.195960648147</v>
      </c>
      <c r="P389" s="1">
        <v>44628.251840277779</v>
      </c>
      <c r="Q389">
        <v>2592</v>
      </c>
      <c r="R389">
        <v>2236</v>
      </c>
      <c r="S389" t="b">
        <v>0</v>
      </c>
      <c r="T389" t="s">
        <v>86</v>
      </c>
      <c r="U389" t="b">
        <v>1</v>
      </c>
      <c r="V389" t="s">
        <v>191</v>
      </c>
      <c r="W389" s="1">
        <v>44628.219305555554</v>
      </c>
      <c r="X389">
        <v>1082</v>
      </c>
      <c r="Y389">
        <v>119</v>
      </c>
      <c r="Z389">
        <v>0</v>
      </c>
      <c r="AA389">
        <v>119</v>
      </c>
      <c r="AB389">
        <v>0</v>
      </c>
      <c r="AC389">
        <v>51</v>
      </c>
      <c r="AD389">
        <v>22</v>
      </c>
      <c r="AE389">
        <v>0</v>
      </c>
      <c r="AF389">
        <v>0</v>
      </c>
      <c r="AG389">
        <v>0</v>
      </c>
      <c r="AH389" t="s">
        <v>104</v>
      </c>
      <c r="AI389" s="1">
        <v>44628.251840277779</v>
      </c>
      <c r="AJ389">
        <v>875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22</v>
      </c>
      <c r="AQ389">
        <v>0</v>
      </c>
      <c r="AR389">
        <v>0</v>
      </c>
      <c r="AS389">
        <v>0</v>
      </c>
      <c r="AT389" t="s">
        <v>86</v>
      </c>
      <c r="AU389" t="s">
        <v>86</v>
      </c>
      <c r="AV389" t="s">
        <v>86</v>
      </c>
      <c r="AW389" t="s">
        <v>86</v>
      </c>
      <c r="AX389" t="s">
        <v>86</v>
      </c>
      <c r="AY389" t="s">
        <v>86</v>
      </c>
      <c r="AZ389" t="s">
        <v>86</v>
      </c>
      <c r="BA389" t="s">
        <v>86</v>
      </c>
      <c r="BB389" t="s">
        <v>86</v>
      </c>
      <c r="BC389" t="s">
        <v>86</v>
      </c>
      <c r="BD389" t="s">
        <v>86</v>
      </c>
      <c r="BE389" t="s">
        <v>86</v>
      </c>
    </row>
    <row r="390" spans="1:57" x14ac:dyDescent="0.45">
      <c r="A390" t="s">
        <v>969</v>
      </c>
      <c r="B390" t="s">
        <v>77</v>
      </c>
      <c r="C390" t="s">
        <v>841</v>
      </c>
      <c r="D390" t="s">
        <v>79</v>
      </c>
      <c r="E390" s="2" t="str">
        <f>HYPERLINK("capsilon://?command=openfolder&amp;siteaddress=envoy.emaiq-na2.net&amp;folderid=FX524815C7-770D-EE1D-0EAE-5BEE579D9A07","FX2202702")</f>
        <v>FX2202702</v>
      </c>
      <c r="F390" t="s">
        <v>80</v>
      </c>
      <c r="G390" t="s">
        <v>80</v>
      </c>
      <c r="H390" t="s">
        <v>81</v>
      </c>
      <c r="I390" t="s">
        <v>910</v>
      </c>
      <c r="J390">
        <v>38</v>
      </c>
      <c r="K390" t="s">
        <v>83</v>
      </c>
      <c r="L390" t="s">
        <v>84</v>
      </c>
      <c r="M390" t="s">
        <v>85</v>
      </c>
      <c r="N390">
        <v>2</v>
      </c>
      <c r="O390" s="1">
        <v>44628.211099537039</v>
      </c>
      <c r="P390" s="1">
        <v>44628.251145833332</v>
      </c>
      <c r="Q390">
        <v>3184</v>
      </c>
      <c r="R390">
        <v>276</v>
      </c>
      <c r="S390" t="b">
        <v>0</v>
      </c>
      <c r="T390" t="s">
        <v>86</v>
      </c>
      <c r="U390" t="b">
        <v>1</v>
      </c>
      <c r="V390" t="s">
        <v>96</v>
      </c>
      <c r="W390" s="1">
        <v>44628.214328703703</v>
      </c>
      <c r="X390">
        <v>166</v>
      </c>
      <c r="Y390">
        <v>37</v>
      </c>
      <c r="Z390">
        <v>0</v>
      </c>
      <c r="AA390">
        <v>37</v>
      </c>
      <c r="AB390">
        <v>0</v>
      </c>
      <c r="AC390">
        <v>10</v>
      </c>
      <c r="AD390">
        <v>1</v>
      </c>
      <c r="AE390">
        <v>0</v>
      </c>
      <c r="AF390">
        <v>0</v>
      </c>
      <c r="AG390">
        <v>0</v>
      </c>
      <c r="AH390" t="s">
        <v>216</v>
      </c>
      <c r="AI390" s="1">
        <v>44628.251145833332</v>
      </c>
      <c r="AJ390">
        <v>110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1</v>
      </c>
      <c r="AQ390">
        <v>0</v>
      </c>
      <c r="AR390">
        <v>0</v>
      </c>
      <c r="AS390">
        <v>0</v>
      </c>
      <c r="AT390" t="s">
        <v>86</v>
      </c>
      <c r="AU390" t="s">
        <v>86</v>
      </c>
      <c r="AV390" t="s">
        <v>86</v>
      </c>
      <c r="AW390" t="s">
        <v>86</v>
      </c>
      <c r="AX390" t="s">
        <v>86</v>
      </c>
      <c r="AY390" t="s">
        <v>86</v>
      </c>
      <c r="AZ390" t="s">
        <v>86</v>
      </c>
      <c r="BA390" t="s">
        <v>86</v>
      </c>
      <c r="BB390" t="s">
        <v>86</v>
      </c>
      <c r="BC390" t="s">
        <v>86</v>
      </c>
      <c r="BD390" t="s">
        <v>86</v>
      </c>
      <c r="BE390" t="s">
        <v>86</v>
      </c>
    </row>
    <row r="391" spans="1:57" x14ac:dyDescent="0.45">
      <c r="A391" t="s">
        <v>970</v>
      </c>
      <c r="B391" t="s">
        <v>77</v>
      </c>
      <c r="C391" t="s">
        <v>462</v>
      </c>
      <c r="D391" t="s">
        <v>79</v>
      </c>
      <c r="E391" s="2" t="str">
        <f>HYPERLINK("capsilon://?command=openfolder&amp;siteaddress=envoy.emaiq-na2.net&amp;folderid=FX6172D7E7-75F3-EC0F-6380-2FEA51B66450","FX2202559")</f>
        <v>FX2202559</v>
      </c>
      <c r="F391" t="s">
        <v>80</v>
      </c>
      <c r="G391" t="s">
        <v>80</v>
      </c>
      <c r="H391" t="s">
        <v>81</v>
      </c>
      <c r="I391" t="s">
        <v>907</v>
      </c>
      <c r="J391">
        <v>266</v>
      </c>
      <c r="K391" t="s">
        <v>83</v>
      </c>
      <c r="L391" t="s">
        <v>84</v>
      </c>
      <c r="M391" t="s">
        <v>85</v>
      </c>
      <c r="N391">
        <v>2</v>
      </c>
      <c r="O391" s="1">
        <v>44628.213275462964</v>
      </c>
      <c r="P391" s="1">
        <v>44628.27275462963</v>
      </c>
      <c r="Q391">
        <v>2241</v>
      </c>
      <c r="R391">
        <v>2898</v>
      </c>
      <c r="S391" t="b">
        <v>0</v>
      </c>
      <c r="T391" t="s">
        <v>86</v>
      </c>
      <c r="U391" t="b">
        <v>1</v>
      </c>
      <c r="V391" t="s">
        <v>191</v>
      </c>
      <c r="W391" s="1">
        <v>44628.228101851855</v>
      </c>
      <c r="X391">
        <v>1075</v>
      </c>
      <c r="Y391">
        <v>186</v>
      </c>
      <c r="Z391">
        <v>0</v>
      </c>
      <c r="AA391">
        <v>186</v>
      </c>
      <c r="AB391">
        <v>148</v>
      </c>
      <c r="AC391">
        <v>93</v>
      </c>
      <c r="AD391">
        <v>80</v>
      </c>
      <c r="AE391">
        <v>0</v>
      </c>
      <c r="AF391">
        <v>0</v>
      </c>
      <c r="AG391">
        <v>0</v>
      </c>
      <c r="AH391" t="s">
        <v>104</v>
      </c>
      <c r="AI391" s="1">
        <v>44628.27275462963</v>
      </c>
      <c r="AJ391">
        <v>1806</v>
      </c>
      <c r="AK391">
        <v>4</v>
      </c>
      <c r="AL391">
        <v>0</v>
      </c>
      <c r="AM391">
        <v>4</v>
      </c>
      <c r="AN391">
        <v>74</v>
      </c>
      <c r="AO391">
        <v>4</v>
      </c>
      <c r="AP391">
        <v>76</v>
      </c>
      <c r="AQ391">
        <v>0</v>
      </c>
      <c r="AR391">
        <v>0</v>
      </c>
      <c r="AS391">
        <v>0</v>
      </c>
      <c r="AT391" t="s">
        <v>86</v>
      </c>
      <c r="AU391" t="s">
        <v>86</v>
      </c>
      <c r="AV391" t="s">
        <v>86</v>
      </c>
      <c r="AW391" t="s">
        <v>86</v>
      </c>
      <c r="AX391" t="s">
        <v>86</v>
      </c>
      <c r="AY391" t="s">
        <v>86</v>
      </c>
      <c r="AZ391" t="s">
        <v>86</v>
      </c>
      <c r="BA391" t="s">
        <v>86</v>
      </c>
      <c r="BB391" t="s">
        <v>86</v>
      </c>
      <c r="BC391" t="s">
        <v>86</v>
      </c>
      <c r="BD391" t="s">
        <v>86</v>
      </c>
      <c r="BE391" t="s">
        <v>86</v>
      </c>
    </row>
    <row r="392" spans="1:57" x14ac:dyDescent="0.45">
      <c r="A392" t="s">
        <v>971</v>
      </c>
      <c r="B392" t="s">
        <v>77</v>
      </c>
      <c r="C392" t="s">
        <v>148</v>
      </c>
      <c r="D392" t="s">
        <v>79</v>
      </c>
      <c r="E392" s="2" t="str">
        <f>HYPERLINK("capsilon://?command=openfolder&amp;siteaddress=envoy.emaiq-na2.net&amp;folderid=FX0BC8E0F2-2BC0-EDA7-C0D5-A4E1F11E1E0D","FX2202572")</f>
        <v>FX2202572</v>
      </c>
      <c r="F392" t="s">
        <v>80</v>
      </c>
      <c r="G392" t="s">
        <v>80</v>
      </c>
      <c r="H392" t="s">
        <v>81</v>
      </c>
      <c r="I392" t="s">
        <v>921</v>
      </c>
      <c r="J392">
        <v>38</v>
      </c>
      <c r="K392" t="s">
        <v>83</v>
      </c>
      <c r="L392" t="s">
        <v>84</v>
      </c>
      <c r="M392" t="s">
        <v>85</v>
      </c>
      <c r="N392">
        <v>2</v>
      </c>
      <c r="O392" s="1">
        <v>44628.220671296294</v>
      </c>
      <c r="P392" s="1">
        <v>44628.256851851853</v>
      </c>
      <c r="Q392">
        <v>2825</v>
      </c>
      <c r="R392">
        <v>301</v>
      </c>
      <c r="S392" t="b">
        <v>0</v>
      </c>
      <c r="T392" t="s">
        <v>86</v>
      </c>
      <c r="U392" t="b">
        <v>1</v>
      </c>
      <c r="V392" t="s">
        <v>96</v>
      </c>
      <c r="W392" s="1">
        <v>44628.223634259259</v>
      </c>
      <c r="X392">
        <v>202</v>
      </c>
      <c r="Y392">
        <v>37</v>
      </c>
      <c r="Z392">
        <v>0</v>
      </c>
      <c r="AA392">
        <v>37</v>
      </c>
      <c r="AB392">
        <v>0</v>
      </c>
      <c r="AC392">
        <v>17</v>
      </c>
      <c r="AD392">
        <v>1</v>
      </c>
      <c r="AE392">
        <v>0</v>
      </c>
      <c r="AF392">
        <v>0</v>
      </c>
      <c r="AG392">
        <v>0</v>
      </c>
      <c r="AH392" t="s">
        <v>216</v>
      </c>
      <c r="AI392" s="1">
        <v>44628.256851851853</v>
      </c>
      <c r="AJ392">
        <v>90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1</v>
      </c>
      <c r="AQ392">
        <v>0</v>
      </c>
      <c r="AR392">
        <v>0</v>
      </c>
      <c r="AS392">
        <v>0</v>
      </c>
      <c r="AT392" t="s">
        <v>86</v>
      </c>
      <c r="AU392" t="s">
        <v>86</v>
      </c>
      <c r="AV392" t="s">
        <v>86</v>
      </c>
      <c r="AW392" t="s">
        <v>86</v>
      </c>
      <c r="AX392" t="s">
        <v>86</v>
      </c>
      <c r="AY392" t="s">
        <v>86</v>
      </c>
      <c r="AZ392" t="s">
        <v>86</v>
      </c>
      <c r="BA392" t="s">
        <v>86</v>
      </c>
      <c r="BB392" t="s">
        <v>86</v>
      </c>
      <c r="BC392" t="s">
        <v>86</v>
      </c>
      <c r="BD392" t="s">
        <v>86</v>
      </c>
      <c r="BE392" t="s">
        <v>86</v>
      </c>
    </row>
    <row r="393" spans="1:57" x14ac:dyDescent="0.45">
      <c r="A393" t="s">
        <v>972</v>
      </c>
      <c r="B393" t="s">
        <v>77</v>
      </c>
      <c r="C393" t="s">
        <v>918</v>
      </c>
      <c r="D393" t="s">
        <v>79</v>
      </c>
      <c r="E393" s="2" t="str">
        <f>HYPERLINK("capsilon://?command=openfolder&amp;siteaddress=envoy.emaiq-na2.net&amp;folderid=FXA28F8403-FEF4-F2DE-4506-D87B725E5433","FX22036")</f>
        <v>FX22036</v>
      </c>
      <c r="F393" t="s">
        <v>80</v>
      </c>
      <c r="G393" t="s">
        <v>80</v>
      </c>
      <c r="H393" t="s">
        <v>81</v>
      </c>
      <c r="I393" t="s">
        <v>919</v>
      </c>
      <c r="J393">
        <v>184</v>
      </c>
      <c r="K393" t="s">
        <v>83</v>
      </c>
      <c r="L393" t="s">
        <v>84</v>
      </c>
      <c r="M393" t="s">
        <v>85</v>
      </c>
      <c r="N393">
        <v>2</v>
      </c>
      <c r="O393" s="1">
        <v>44628.221238425926</v>
      </c>
      <c r="P393" s="1">
        <v>44628.284895833334</v>
      </c>
      <c r="Q393">
        <v>923</v>
      </c>
      <c r="R393">
        <v>4577</v>
      </c>
      <c r="S393" t="b">
        <v>0</v>
      </c>
      <c r="T393" t="s">
        <v>86</v>
      </c>
      <c r="U393" t="b">
        <v>1</v>
      </c>
      <c r="V393" t="s">
        <v>96</v>
      </c>
      <c r="W393" s="1">
        <v>44628.256655092591</v>
      </c>
      <c r="X393">
        <v>2852</v>
      </c>
      <c r="Y393">
        <v>268</v>
      </c>
      <c r="Z393">
        <v>0</v>
      </c>
      <c r="AA393">
        <v>268</v>
      </c>
      <c r="AB393">
        <v>0</v>
      </c>
      <c r="AC393">
        <v>235</v>
      </c>
      <c r="AD393">
        <v>-84</v>
      </c>
      <c r="AE393">
        <v>0</v>
      </c>
      <c r="AF393">
        <v>0</v>
      </c>
      <c r="AG393">
        <v>0</v>
      </c>
      <c r="AH393" t="s">
        <v>88</v>
      </c>
      <c r="AI393" s="1">
        <v>44628.284895833334</v>
      </c>
      <c r="AJ393">
        <v>1700</v>
      </c>
      <c r="AK393">
        <v>5</v>
      </c>
      <c r="AL393">
        <v>0</v>
      </c>
      <c r="AM393">
        <v>5</v>
      </c>
      <c r="AN393">
        <v>0</v>
      </c>
      <c r="AO393">
        <v>5</v>
      </c>
      <c r="AP393">
        <v>-89</v>
      </c>
      <c r="AQ393">
        <v>0</v>
      </c>
      <c r="AR393">
        <v>0</v>
      </c>
      <c r="AS393">
        <v>0</v>
      </c>
      <c r="AT393" t="s">
        <v>86</v>
      </c>
      <c r="AU393" t="s">
        <v>86</v>
      </c>
      <c r="AV393" t="s">
        <v>86</v>
      </c>
      <c r="AW393" t="s">
        <v>86</v>
      </c>
      <c r="AX393" t="s">
        <v>86</v>
      </c>
      <c r="AY393" t="s">
        <v>86</v>
      </c>
      <c r="AZ393" t="s">
        <v>86</v>
      </c>
      <c r="BA393" t="s">
        <v>86</v>
      </c>
      <c r="BB393" t="s">
        <v>86</v>
      </c>
      <c r="BC393" t="s">
        <v>86</v>
      </c>
      <c r="BD393" t="s">
        <v>86</v>
      </c>
      <c r="BE393" t="s">
        <v>86</v>
      </c>
    </row>
    <row r="394" spans="1:57" x14ac:dyDescent="0.45">
      <c r="A394" t="s">
        <v>973</v>
      </c>
      <c r="B394" t="s">
        <v>77</v>
      </c>
      <c r="C394" t="s">
        <v>926</v>
      </c>
      <c r="D394" t="s">
        <v>79</v>
      </c>
      <c r="E394" s="2" t="str">
        <f>HYPERLINK("capsilon://?command=openfolder&amp;siteaddress=envoy.emaiq-na2.net&amp;folderid=FX18D4D277-2CFC-AADE-A336-F48049D9159A","FX2202127")</f>
        <v>FX2202127</v>
      </c>
      <c r="F394" t="s">
        <v>80</v>
      </c>
      <c r="G394" t="s">
        <v>80</v>
      </c>
      <c r="H394" t="s">
        <v>81</v>
      </c>
      <c r="I394" t="s">
        <v>927</v>
      </c>
      <c r="J394">
        <v>362</v>
      </c>
      <c r="K394" t="s">
        <v>83</v>
      </c>
      <c r="L394" t="s">
        <v>84</v>
      </c>
      <c r="M394" t="s">
        <v>85</v>
      </c>
      <c r="N394">
        <v>2</v>
      </c>
      <c r="O394" s="1">
        <v>44628.241423611114</v>
      </c>
      <c r="P394" s="1">
        <v>44628.313958333332</v>
      </c>
      <c r="Q394">
        <v>170</v>
      </c>
      <c r="R394">
        <v>6097</v>
      </c>
      <c r="S394" t="b">
        <v>0</v>
      </c>
      <c r="T394" t="s">
        <v>86</v>
      </c>
      <c r="U394" t="b">
        <v>1</v>
      </c>
      <c r="V394" t="s">
        <v>92</v>
      </c>
      <c r="W394" s="1">
        <v>44628.283368055556</v>
      </c>
      <c r="X394">
        <v>3550</v>
      </c>
      <c r="Y394">
        <v>260</v>
      </c>
      <c r="Z394">
        <v>0</v>
      </c>
      <c r="AA394">
        <v>260</v>
      </c>
      <c r="AB394">
        <v>192</v>
      </c>
      <c r="AC394">
        <v>206</v>
      </c>
      <c r="AD394">
        <v>102</v>
      </c>
      <c r="AE394">
        <v>0</v>
      </c>
      <c r="AF394">
        <v>0</v>
      </c>
      <c r="AG394">
        <v>0</v>
      </c>
      <c r="AH394" t="s">
        <v>216</v>
      </c>
      <c r="AI394" s="1">
        <v>44628.313958333332</v>
      </c>
      <c r="AJ394">
        <v>2540</v>
      </c>
      <c r="AK394">
        <v>9</v>
      </c>
      <c r="AL394">
        <v>0</v>
      </c>
      <c r="AM394">
        <v>9</v>
      </c>
      <c r="AN394">
        <v>96</v>
      </c>
      <c r="AO394">
        <v>9</v>
      </c>
      <c r="AP394">
        <v>93</v>
      </c>
      <c r="AQ394">
        <v>0</v>
      </c>
      <c r="AR394">
        <v>0</v>
      </c>
      <c r="AS394">
        <v>0</v>
      </c>
      <c r="AT394" t="s">
        <v>86</v>
      </c>
      <c r="AU394" t="s">
        <v>86</v>
      </c>
      <c r="AV394" t="s">
        <v>86</v>
      </c>
      <c r="AW394" t="s">
        <v>86</v>
      </c>
      <c r="AX394" t="s">
        <v>86</v>
      </c>
      <c r="AY394" t="s">
        <v>86</v>
      </c>
      <c r="AZ394" t="s">
        <v>86</v>
      </c>
      <c r="BA394" t="s">
        <v>86</v>
      </c>
      <c r="BB394" t="s">
        <v>86</v>
      </c>
      <c r="BC394" t="s">
        <v>86</v>
      </c>
      <c r="BD394" t="s">
        <v>86</v>
      </c>
      <c r="BE394" t="s">
        <v>86</v>
      </c>
    </row>
    <row r="395" spans="1:57" x14ac:dyDescent="0.45">
      <c r="A395" t="s">
        <v>974</v>
      </c>
      <c r="B395" t="s">
        <v>77</v>
      </c>
      <c r="C395" t="s">
        <v>850</v>
      </c>
      <c r="D395" t="s">
        <v>79</v>
      </c>
      <c r="E395" s="2" t="str">
        <f>HYPERLINK("capsilon://?command=openfolder&amp;siteaddress=envoy.emaiq-na2.net&amp;folderid=FX6F3350DB-80F9-5C1B-4578-202B0060BA3A","FX2202810")</f>
        <v>FX2202810</v>
      </c>
      <c r="F395" t="s">
        <v>80</v>
      </c>
      <c r="G395" t="s">
        <v>80</v>
      </c>
      <c r="H395" t="s">
        <v>81</v>
      </c>
      <c r="I395" t="s">
        <v>931</v>
      </c>
      <c r="J395">
        <v>38</v>
      </c>
      <c r="K395" t="s">
        <v>83</v>
      </c>
      <c r="L395" t="s">
        <v>84</v>
      </c>
      <c r="M395" t="s">
        <v>85</v>
      </c>
      <c r="N395">
        <v>2</v>
      </c>
      <c r="O395" s="1">
        <v>44628.2422337963</v>
      </c>
      <c r="P395" s="1">
        <v>44628.274687500001</v>
      </c>
      <c r="Q395">
        <v>2240</v>
      </c>
      <c r="R395">
        <v>564</v>
      </c>
      <c r="S395" t="b">
        <v>0</v>
      </c>
      <c r="T395" t="s">
        <v>86</v>
      </c>
      <c r="U395" t="b">
        <v>1</v>
      </c>
      <c r="V395" t="s">
        <v>87</v>
      </c>
      <c r="W395" s="1">
        <v>44628.246493055558</v>
      </c>
      <c r="X395">
        <v>242</v>
      </c>
      <c r="Y395">
        <v>37</v>
      </c>
      <c r="Z395">
        <v>0</v>
      </c>
      <c r="AA395">
        <v>37</v>
      </c>
      <c r="AB395">
        <v>0</v>
      </c>
      <c r="AC395">
        <v>10</v>
      </c>
      <c r="AD395">
        <v>1</v>
      </c>
      <c r="AE395">
        <v>0</v>
      </c>
      <c r="AF395">
        <v>0</v>
      </c>
      <c r="AG395">
        <v>0</v>
      </c>
      <c r="AH395" t="s">
        <v>216</v>
      </c>
      <c r="AI395" s="1">
        <v>44628.274687500001</v>
      </c>
      <c r="AJ395">
        <v>322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1</v>
      </c>
      <c r="AQ395">
        <v>0</v>
      </c>
      <c r="AR395">
        <v>0</v>
      </c>
      <c r="AS395">
        <v>0</v>
      </c>
      <c r="AT395" t="s">
        <v>86</v>
      </c>
      <c r="AU395" t="s">
        <v>86</v>
      </c>
      <c r="AV395" t="s">
        <v>86</v>
      </c>
      <c r="AW395" t="s">
        <v>86</v>
      </c>
      <c r="AX395" t="s">
        <v>86</v>
      </c>
      <c r="AY395" t="s">
        <v>86</v>
      </c>
      <c r="AZ395" t="s">
        <v>86</v>
      </c>
      <c r="BA395" t="s">
        <v>86</v>
      </c>
      <c r="BB395" t="s">
        <v>86</v>
      </c>
      <c r="BC395" t="s">
        <v>86</v>
      </c>
      <c r="BD395" t="s">
        <v>86</v>
      </c>
      <c r="BE395" t="s">
        <v>86</v>
      </c>
    </row>
    <row r="396" spans="1:57" hidden="1" x14ac:dyDescent="0.45">
      <c r="A396" t="s">
        <v>975</v>
      </c>
      <c r="B396" t="s">
        <v>77</v>
      </c>
      <c r="C396" t="s">
        <v>116</v>
      </c>
      <c r="D396" t="s">
        <v>79</v>
      </c>
      <c r="E396" s="2" t="str">
        <f>HYPERLINK("capsilon://?command=openfolder&amp;siteaddress=envoy.emaiq-na2.net&amp;folderid=FX74439D10-2688-1736-8B84-B6FAD88BD8B1","FX2202443")</f>
        <v>FX2202443</v>
      </c>
      <c r="F396" t="s">
        <v>80</v>
      </c>
      <c r="G396" t="s">
        <v>80</v>
      </c>
      <c r="H396" t="s">
        <v>81</v>
      </c>
      <c r="I396" t="s">
        <v>117</v>
      </c>
      <c r="J396">
        <v>649</v>
      </c>
      <c r="K396" t="s">
        <v>83</v>
      </c>
      <c r="L396" t="s">
        <v>84</v>
      </c>
      <c r="M396" t="s">
        <v>85</v>
      </c>
      <c r="N396">
        <v>1</v>
      </c>
      <c r="O396" s="1">
        <v>44621.634456018517</v>
      </c>
      <c r="P396" s="1">
        <v>44622.20417824074</v>
      </c>
      <c r="Q396">
        <v>47666</v>
      </c>
      <c r="R396">
        <v>1558</v>
      </c>
      <c r="S396" t="b">
        <v>0</v>
      </c>
      <c r="T396" t="s">
        <v>86</v>
      </c>
      <c r="U396" t="b">
        <v>0</v>
      </c>
      <c r="V396" t="s">
        <v>92</v>
      </c>
      <c r="W396" s="1">
        <v>44622.20417824074</v>
      </c>
      <c r="X396">
        <v>1471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649</v>
      </c>
      <c r="AE396">
        <v>532</v>
      </c>
      <c r="AF396">
        <v>0</v>
      </c>
      <c r="AG396">
        <v>29</v>
      </c>
      <c r="AH396" t="s">
        <v>86</v>
      </c>
      <c r="AI396" t="s">
        <v>86</v>
      </c>
      <c r="AJ396" t="s">
        <v>86</v>
      </c>
      <c r="AK396" t="s">
        <v>86</v>
      </c>
      <c r="AL396" t="s">
        <v>86</v>
      </c>
      <c r="AM396" t="s">
        <v>86</v>
      </c>
      <c r="AN396" t="s">
        <v>86</v>
      </c>
      <c r="AO396" t="s">
        <v>86</v>
      </c>
      <c r="AP396" t="s">
        <v>86</v>
      </c>
      <c r="AQ396" t="s">
        <v>86</v>
      </c>
      <c r="AR396" t="s">
        <v>86</v>
      </c>
      <c r="AS396" t="s">
        <v>86</v>
      </c>
      <c r="AT396" t="s">
        <v>86</v>
      </c>
      <c r="AU396" t="s">
        <v>86</v>
      </c>
      <c r="AV396" t="s">
        <v>86</v>
      </c>
      <c r="AW396" t="s">
        <v>86</v>
      </c>
      <c r="AX396" t="s">
        <v>86</v>
      </c>
      <c r="AY396" t="s">
        <v>86</v>
      </c>
      <c r="AZ396" t="s">
        <v>86</v>
      </c>
      <c r="BA396" t="s">
        <v>86</v>
      </c>
      <c r="BB396" t="s">
        <v>86</v>
      </c>
      <c r="BC396" t="s">
        <v>86</v>
      </c>
      <c r="BD396" t="s">
        <v>86</v>
      </c>
      <c r="BE396" t="s">
        <v>86</v>
      </c>
    </row>
    <row r="397" spans="1:57" x14ac:dyDescent="0.45">
      <c r="A397" t="s">
        <v>976</v>
      </c>
      <c r="B397" t="s">
        <v>77</v>
      </c>
      <c r="C397" t="s">
        <v>935</v>
      </c>
      <c r="D397" t="s">
        <v>79</v>
      </c>
      <c r="E397" s="2" t="str">
        <f>HYPERLINK("capsilon://?command=openfolder&amp;siteaddress=envoy.emaiq-na2.net&amp;folderid=FXC87D4809-17BB-5B68-00E3-3A0665B0F381","FX2203109")</f>
        <v>FX2203109</v>
      </c>
      <c r="F397" t="s">
        <v>80</v>
      </c>
      <c r="G397" t="s">
        <v>80</v>
      </c>
      <c r="H397" t="s">
        <v>81</v>
      </c>
      <c r="I397" t="s">
        <v>936</v>
      </c>
      <c r="J397">
        <v>967</v>
      </c>
      <c r="K397" t="s">
        <v>83</v>
      </c>
      <c r="L397" t="s">
        <v>84</v>
      </c>
      <c r="M397" t="s">
        <v>85</v>
      </c>
      <c r="N397">
        <v>2</v>
      </c>
      <c r="O397" s="1">
        <v>44628.261701388888</v>
      </c>
      <c r="P397" s="1">
        <v>44628.390451388892</v>
      </c>
      <c r="Q397">
        <v>822</v>
      </c>
      <c r="R397">
        <v>10302</v>
      </c>
      <c r="S397" t="b">
        <v>0</v>
      </c>
      <c r="T397" t="s">
        <v>86</v>
      </c>
      <c r="U397" t="b">
        <v>1</v>
      </c>
      <c r="V397" t="s">
        <v>87</v>
      </c>
      <c r="W397" s="1">
        <v>44628.344027777777</v>
      </c>
      <c r="X397">
        <v>6526</v>
      </c>
      <c r="Y397">
        <v>890</v>
      </c>
      <c r="Z397">
        <v>0</v>
      </c>
      <c r="AA397">
        <v>890</v>
      </c>
      <c r="AB397">
        <v>36</v>
      </c>
      <c r="AC397">
        <v>463</v>
      </c>
      <c r="AD397">
        <v>77</v>
      </c>
      <c r="AE397">
        <v>0</v>
      </c>
      <c r="AF397">
        <v>0</v>
      </c>
      <c r="AG397">
        <v>0</v>
      </c>
      <c r="AH397" t="s">
        <v>88</v>
      </c>
      <c r="AI397" s="1">
        <v>44628.390451388892</v>
      </c>
      <c r="AJ397">
        <v>2064</v>
      </c>
      <c r="AK397">
        <v>1</v>
      </c>
      <c r="AL397">
        <v>0</v>
      </c>
      <c r="AM397">
        <v>1</v>
      </c>
      <c r="AN397">
        <v>9</v>
      </c>
      <c r="AO397">
        <v>1</v>
      </c>
      <c r="AP397">
        <v>76</v>
      </c>
      <c r="AQ397">
        <v>0</v>
      </c>
      <c r="AR397">
        <v>0</v>
      </c>
      <c r="AS397">
        <v>0</v>
      </c>
      <c r="AT397" t="s">
        <v>86</v>
      </c>
      <c r="AU397" t="s">
        <v>86</v>
      </c>
      <c r="AV397" t="s">
        <v>86</v>
      </c>
      <c r="AW397" t="s">
        <v>86</v>
      </c>
      <c r="AX397" t="s">
        <v>86</v>
      </c>
      <c r="AY397" t="s">
        <v>86</v>
      </c>
      <c r="AZ397" t="s">
        <v>86</v>
      </c>
      <c r="BA397" t="s">
        <v>86</v>
      </c>
      <c r="BB397" t="s">
        <v>86</v>
      </c>
      <c r="BC397" t="s">
        <v>86</v>
      </c>
      <c r="BD397" t="s">
        <v>86</v>
      </c>
      <c r="BE397" t="s">
        <v>86</v>
      </c>
    </row>
    <row r="398" spans="1:57" x14ac:dyDescent="0.45">
      <c r="A398" t="s">
        <v>977</v>
      </c>
      <c r="B398" t="s">
        <v>77</v>
      </c>
      <c r="C398" t="s">
        <v>948</v>
      </c>
      <c r="D398" t="s">
        <v>79</v>
      </c>
      <c r="E398" s="2" t="str">
        <f>HYPERLINK("capsilon://?command=openfolder&amp;siteaddress=envoy.emaiq-na2.net&amp;folderid=FX8A2C1AA1-5EEF-5E97-510B-2597ADE13576","FX2202513")</f>
        <v>FX2202513</v>
      </c>
      <c r="F398" t="s">
        <v>80</v>
      </c>
      <c r="G398" t="s">
        <v>80</v>
      </c>
      <c r="H398" t="s">
        <v>81</v>
      </c>
      <c r="I398" t="s">
        <v>949</v>
      </c>
      <c r="J398">
        <v>38</v>
      </c>
      <c r="K398" t="s">
        <v>83</v>
      </c>
      <c r="L398" t="s">
        <v>84</v>
      </c>
      <c r="M398" t="s">
        <v>85</v>
      </c>
      <c r="N398">
        <v>2</v>
      </c>
      <c r="O398" s="1">
        <v>44628.323993055557</v>
      </c>
      <c r="P398" s="1">
        <v>44628.336875000001</v>
      </c>
      <c r="Q398">
        <v>283</v>
      </c>
      <c r="R398">
        <v>830</v>
      </c>
      <c r="S398" t="b">
        <v>0</v>
      </c>
      <c r="T398" t="s">
        <v>86</v>
      </c>
      <c r="U398" t="b">
        <v>1</v>
      </c>
      <c r="V398" t="s">
        <v>191</v>
      </c>
      <c r="W398" s="1">
        <v>44628.329525462963</v>
      </c>
      <c r="X398">
        <v>475</v>
      </c>
      <c r="Y398">
        <v>37</v>
      </c>
      <c r="Z398">
        <v>0</v>
      </c>
      <c r="AA398">
        <v>37</v>
      </c>
      <c r="AB398">
        <v>0</v>
      </c>
      <c r="AC398">
        <v>23</v>
      </c>
      <c r="AD398">
        <v>1</v>
      </c>
      <c r="AE398">
        <v>0</v>
      </c>
      <c r="AF398">
        <v>0</v>
      </c>
      <c r="AG398">
        <v>0</v>
      </c>
      <c r="AH398" t="s">
        <v>88</v>
      </c>
      <c r="AI398" s="1">
        <v>44628.336875000001</v>
      </c>
      <c r="AJ398">
        <v>355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1</v>
      </c>
      <c r="AQ398">
        <v>0</v>
      </c>
      <c r="AR398">
        <v>0</v>
      </c>
      <c r="AS398">
        <v>0</v>
      </c>
      <c r="AT398" t="s">
        <v>86</v>
      </c>
      <c r="AU398" t="s">
        <v>86</v>
      </c>
      <c r="AV398" t="s">
        <v>86</v>
      </c>
      <c r="AW398" t="s">
        <v>86</v>
      </c>
      <c r="AX398" t="s">
        <v>86</v>
      </c>
      <c r="AY398" t="s">
        <v>86</v>
      </c>
      <c r="AZ398" t="s">
        <v>86</v>
      </c>
      <c r="BA398" t="s">
        <v>86</v>
      </c>
      <c r="BB398" t="s">
        <v>86</v>
      </c>
      <c r="BC398" t="s">
        <v>86</v>
      </c>
      <c r="BD398" t="s">
        <v>86</v>
      </c>
      <c r="BE398" t="s">
        <v>86</v>
      </c>
    </row>
    <row r="399" spans="1:57" x14ac:dyDescent="0.45">
      <c r="A399" t="s">
        <v>978</v>
      </c>
      <c r="B399" t="s">
        <v>77</v>
      </c>
      <c r="C399" t="s">
        <v>941</v>
      </c>
      <c r="D399" t="s">
        <v>79</v>
      </c>
      <c r="E399" s="2" t="str">
        <f>HYPERLINK("capsilon://?command=openfolder&amp;siteaddress=envoy.emaiq-na2.net&amp;folderid=FXE4DA3100-C0C3-97F7-96FA-AD96599DBAF3","FX2202203")</f>
        <v>FX2202203</v>
      </c>
      <c r="F399" t="s">
        <v>80</v>
      </c>
      <c r="G399" t="s">
        <v>80</v>
      </c>
      <c r="H399" t="s">
        <v>81</v>
      </c>
      <c r="I399" t="s">
        <v>942</v>
      </c>
      <c r="J399">
        <v>384</v>
      </c>
      <c r="K399" t="s">
        <v>83</v>
      </c>
      <c r="L399" t="s">
        <v>84</v>
      </c>
      <c r="M399" t="s">
        <v>85</v>
      </c>
      <c r="N399">
        <v>2</v>
      </c>
      <c r="O399" s="1">
        <v>44628.329675925925</v>
      </c>
      <c r="P399" s="1">
        <v>44628.41915509259</v>
      </c>
      <c r="Q399">
        <v>693</v>
      </c>
      <c r="R399">
        <v>7038</v>
      </c>
      <c r="S399" t="b">
        <v>0</v>
      </c>
      <c r="T399" t="s">
        <v>86</v>
      </c>
      <c r="U399" t="b">
        <v>1</v>
      </c>
      <c r="V399" t="s">
        <v>96</v>
      </c>
      <c r="W399" s="1">
        <v>44628.372777777775</v>
      </c>
      <c r="X399">
        <v>3686</v>
      </c>
      <c r="Y399">
        <v>395</v>
      </c>
      <c r="Z399">
        <v>0</v>
      </c>
      <c r="AA399">
        <v>395</v>
      </c>
      <c r="AB399">
        <v>37</v>
      </c>
      <c r="AC399">
        <v>281</v>
      </c>
      <c r="AD399">
        <v>-11</v>
      </c>
      <c r="AE399">
        <v>0</v>
      </c>
      <c r="AF399">
        <v>0</v>
      </c>
      <c r="AG399">
        <v>0</v>
      </c>
      <c r="AH399" t="s">
        <v>216</v>
      </c>
      <c r="AI399" s="1">
        <v>44628.41915509259</v>
      </c>
      <c r="AJ399">
        <v>3338</v>
      </c>
      <c r="AK399">
        <v>0</v>
      </c>
      <c r="AL399">
        <v>0</v>
      </c>
      <c r="AM399">
        <v>0</v>
      </c>
      <c r="AN399">
        <v>37</v>
      </c>
      <c r="AO399">
        <v>0</v>
      </c>
      <c r="AP399">
        <v>-11</v>
      </c>
      <c r="AQ399">
        <v>0</v>
      </c>
      <c r="AR399">
        <v>0</v>
      </c>
      <c r="AS399">
        <v>0</v>
      </c>
      <c r="AT399" t="s">
        <v>86</v>
      </c>
      <c r="AU399" t="s">
        <v>86</v>
      </c>
      <c r="AV399" t="s">
        <v>86</v>
      </c>
      <c r="AW399" t="s">
        <v>86</v>
      </c>
      <c r="AX399" t="s">
        <v>86</v>
      </c>
      <c r="AY399" t="s">
        <v>86</v>
      </c>
      <c r="AZ399" t="s">
        <v>86</v>
      </c>
      <c r="BA399" t="s">
        <v>86</v>
      </c>
      <c r="BB399" t="s">
        <v>86</v>
      </c>
      <c r="BC399" t="s">
        <v>86</v>
      </c>
      <c r="BD399" t="s">
        <v>86</v>
      </c>
      <c r="BE399" t="s">
        <v>86</v>
      </c>
    </row>
    <row r="400" spans="1:57" x14ac:dyDescent="0.45">
      <c r="A400" t="s">
        <v>979</v>
      </c>
      <c r="B400" t="s">
        <v>77</v>
      </c>
      <c r="C400" t="s">
        <v>980</v>
      </c>
      <c r="D400" t="s">
        <v>79</v>
      </c>
      <c r="E400" s="2" t="str">
        <f>HYPERLINK("capsilon://?command=openfolder&amp;siteaddress=envoy.emaiq-na2.net&amp;folderid=FX5F347281-C0FE-FAD7-A2DA-F3FAA1609EFD","FX2201310")</f>
        <v>FX2201310</v>
      </c>
      <c r="F400" t="s">
        <v>80</v>
      </c>
      <c r="G400" t="s">
        <v>80</v>
      </c>
      <c r="H400" t="s">
        <v>81</v>
      </c>
      <c r="I400" t="s">
        <v>981</v>
      </c>
      <c r="J400">
        <v>30</v>
      </c>
      <c r="K400" t="s">
        <v>83</v>
      </c>
      <c r="L400" t="s">
        <v>84</v>
      </c>
      <c r="M400" t="s">
        <v>85</v>
      </c>
      <c r="N400">
        <v>2</v>
      </c>
      <c r="O400" s="1">
        <v>44628.335011574076</v>
      </c>
      <c r="P400" s="1">
        <v>44628.392453703702</v>
      </c>
      <c r="Q400">
        <v>4693</v>
      </c>
      <c r="R400">
        <v>270</v>
      </c>
      <c r="S400" t="b">
        <v>0</v>
      </c>
      <c r="T400" t="s">
        <v>86</v>
      </c>
      <c r="U400" t="b">
        <v>0</v>
      </c>
      <c r="V400" t="s">
        <v>191</v>
      </c>
      <c r="W400" s="1">
        <v>44628.380347222221</v>
      </c>
      <c r="X400">
        <v>85</v>
      </c>
      <c r="Y400">
        <v>9</v>
      </c>
      <c r="Z400">
        <v>0</v>
      </c>
      <c r="AA400">
        <v>9</v>
      </c>
      <c r="AB400">
        <v>0</v>
      </c>
      <c r="AC400">
        <v>3</v>
      </c>
      <c r="AD400">
        <v>21</v>
      </c>
      <c r="AE400">
        <v>0</v>
      </c>
      <c r="AF400">
        <v>0</v>
      </c>
      <c r="AG400">
        <v>0</v>
      </c>
      <c r="AH400" t="s">
        <v>88</v>
      </c>
      <c r="AI400" s="1">
        <v>44628.392453703702</v>
      </c>
      <c r="AJ400">
        <v>172</v>
      </c>
      <c r="AK400">
        <v>1</v>
      </c>
      <c r="AL400">
        <v>0</v>
      </c>
      <c r="AM400">
        <v>1</v>
      </c>
      <c r="AN400">
        <v>0</v>
      </c>
      <c r="AO400">
        <v>0</v>
      </c>
      <c r="AP400">
        <v>20</v>
      </c>
      <c r="AQ400">
        <v>0</v>
      </c>
      <c r="AR400">
        <v>0</v>
      </c>
      <c r="AS400">
        <v>0</v>
      </c>
      <c r="AT400" t="s">
        <v>86</v>
      </c>
      <c r="AU400" t="s">
        <v>86</v>
      </c>
      <c r="AV400" t="s">
        <v>86</v>
      </c>
      <c r="AW400" t="s">
        <v>86</v>
      </c>
      <c r="AX400" t="s">
        <v>86</v>
      </c>
      <c r="AY400" t="s">
        <v>86</v>
      </c>
      <c r="AZ400" t="s">
        <v>86</v>
      </c>
      <c r="BA400" t="s">
        <v>86</v>
      </c>
      <c r="BB400" t="s">
        <v>86</v>
      </c>
      <c r="BC400" t="s">
        <v>86</v>
      </c>
      <c r="BD400" t="s">
        <v>86</v>
      </c>
      <c r="BE400" t="s">
        <v>86</v>
      </c>
    </row>
    <row r="401" spans="1:57" x14ac:dyDescent="0.45">
      <c r="A401" t="s">
        <v>982</v>
      </c>
      <c r="B401" t="s">
        <v>77</v>
      </c>
      <c r="C401" t="s">
        <v>962</v>
      </c>
      <c r="D401" t="s">
        <v>79</v>
      </c>
      <c r="E401" s="2" t="str">
        <f>HYPERLINK("capsilon://?command=openfolder&amp;siteaddress=envoy.emaiq-na2.net&amp;folderid=FX41FFA513-5EAB-2F48-A421-B0C7E7FD2ACC","FX220365")</f>
        <v>FX220365</v>
      </c>
      <c r="F401" t="s">
        <v>80</v>
      </c>
      <c r="G401" t="s">
        <v>80</v>
      </c>
      <c r="H401" t="s">
        <v>81</v>
      </c>
      <c r="I401" t="s">
        <v>963</v>
      </c>
      <c r="J401">
        <v>124</v>
      </c>
      <c r="K401" t="s">
        <v>83</v>
      </c>
      <c r="L401" t="s">
        <v>84</v>
      </c>
      <c r="M401" t="s">
        <v>85</v>
      </c>
      <c r="N401">
        <v>2</v>
      </c>
      <c r="O401" s="1">
        <v>44628.336122685185</v>
      </c>
      <c r="P401" s="1">
        <v>44628.377291666664</v>
      </c>
      <c r="Q401">
        <v>162</v>
      </c>
      <c r="R401">
        <v>3395</v>
      </c>
      <c r="S401" t="b">
        <v>0</v>
      </c>
      <c r="T401" t="s">
        <v>86</v>
      </c>
      <c r="U401" t="b">
        <v>1</v>
      </c>
      <c r="V401" t="s">
        <v>191</v>
      </c>
      <c r="W401" s="1">
        <v>44628.358240740738</v>
      </c>
      <c r="X401">
        <v>1907</v>
      </c>
      <c r="Y401">
        <v>138</v>
      </c>
      <c r="Z401">
        <v>0</v>
      </c>
      <c r="AA401">
        <v>138</v>
      </c>
      <c r="AB401">
        <v>0</v>
      </c>
      <c r="AC401">
        <v>102</v>
      </c>
      <c r="AD401">
        <v>-14</v>
      </c>
      <c r="AE401">
        <v>0</v>
      </c>
      <c r="AF401">
        <v>0</v>
      </c>
      <c r="AG401">
        <v>0</v>
      </c>
      <c r="AH401" t="s">
        <v>216</v>
      </c>
      <c r="AI401" s="1">
        <v>44628.377291666664</v>
      </c>
      <c r="AJ401">
        <v>1488</v>
      </c>
      <c r="AK401">
        <v>4</v>
      </c>
      <c r="AL401">
        <v>0</v>
      </c>
      <c r="AM401">
        <v>4</v>
      </c>
      <c r="AN401">
        <v>0</v>
      </c>
      <c r="AO401">
        <v>4</v>
      </c>
      <c r="AP401">
        <v>-18</v>
      </c>
      <c r="AQ401">
        <v>0</v>
      </c>
      <c r="AR401">
        <v>0</v>
      </c>
      <c r="AS401">
        <v>0</v>
      </c>
      <c r="AT401" t="s">
        <v>86</v>
      </c>
      <c r="AU401" t="s">
        <v>86</v>
      </c>
      <c r="AV401" t="s">
        <v>86</v>
      </c>
      <c r="AW401" t="s">
        <v>86</v>
      </c>
      <c r="AX401" t="s">
        <v>86</v>
      </c>
      <c r="AY401" t="s">
        <v>86</v>
      </c>
      <c r="AZ401" t="s">
        <v>86</v>
      </c>
      <c r="BA401" t="s">
        <v>86</v>
      </c>
      <c r="BB401" t="s">
        <v>86</v>
      </c>
      <c r="BC401" t="s">
        <v>86</v>
      </c>
      <c r="BD401" t="s">
        <v>86</v>
      </c>
      <c r="BE401" t="s">
        <v>86</v>
      </c>
    </row>
    <row r="402" spans="1:57" x14ac:dyDescent="0.45">
      <c r="A402" t="s">
        <v>983</v>
      </c>
      <c r="B402" t="s">
        <v>77</v>
      </c>
      <c r="C402" t="s">
        <v>984</v>
      </c>
      <c r="D402" t="s">
        <v>79</v>
      </c>
      <c r="E402" s="2" t="str">
        <f>HYPERLINK("capsilon://?command=openfolder&amp;siteaddress=envoy.emaiq-na2.net&amp;folderid=FX57E3F3AB-F71E-8EB5-A4B0-739EDDAA084C","FX2202161")</f>
        <v>FX2202161</v>
      </c>
      <c r="F402" t="s">
        <v>80</v>
      </c>
      <c r="G402" t="s">
        <v>80</v>
      </c>
      <c r="H402" t="s">
        <v>81</v>
      </c>
      <c r="I402" t="s">
        <v>985</v>
      </c>
      <c r="J402">
        <v>30</v>
      </c>
      <c r="K402" t="s">
        <v>83</v>
      </c>
      <c r="L402" t="s">
        <v>84</v>
      </c>
      <c r="M402" t="s">
        <v>85</v>
      </c>
      <c r="N402">
        <v>2</v>
      </c>
      <c r="O402" s="1">
        <v>44628.341400462959</v>
      </c>
      <c r="P402" s="1">
        <v>44628.393275462964</v>
      </c>
      <c r="Q402">
        <v>4288</v>
      </c>
      <c r="R402">
        <v>194</v>
      </c>
      <c r="S402" t="b">
        <v>0</v>
      </c>
      <c r="T402" t="s">
        <v>86</v>
      </c>
      <c r="U402" t="b">
        <v>0</v>
      </c>
      <c r="V402" t="s">
        <v>191</v>
      </c>
      <c r="W402" s="1">
        <v>44628.381793981483</v>
      </c>
      <c r="X402">
        <v>124</v>
      </c>
      <c r="Y402">
        <v>9</v>
      </c>
      <c r="Z402">
        <v>0</v>
      </c>
      <c r="AA402">
        <v>9</v>
      </c>
      <c r="AB402">
        <v>0</v>
      </c>
      <c r="AC402">
        <v>3</v>
      </c>
      <c r="AD402">
        <v>21</v>
      </c>
      <c r="AE402">
        <v>0</v>
      </c>
      <c r="AF402">
        <v>0</v>
      </c>
      <c r="AG402">
        <v>0</v>
      </c>
      <c r="AH402" t="s">
        <v>88</v>
      </c>
      <c r="AI402" s="1">
        <v>44628.393275462964</v>
      </c>
      <c r="AJ402">
        <v>70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21</v>
      </c>
      <c r="AQ402">
        <v>0</v>
      </c>
      <c r="AR402">
        <v>0</v>
      </c>
      <c r="AS402">
        <v>0</v>
      </c>
      <c r="AT402" t="s">
        <v>86</v>
      </c>
      <c r="AU402" t="s">
        <v>86</v>
      </c>
      <c r="AV402" t="s">
        <v>86</v>
      </c>
      <c r="AW402" t="s">
        <v>86</v>
      </c>
      <c r="AX402" t="s">
        <v>86</v>
      </c>
      <c r="AY402" t="s">
        <v>86</v>
      </c>
      <c r="AZ402" t="s">
        <v>86</v>
      </c>
      <c r="BA402" t="s">
        <v>86</v>
      </c>
      <c r="BB402" t="s">
        <v>86</v>
      </c>
      <c r="BC402" t="s">
        <v>86</v>
      </c>
      <c r="BD402" t="s">
        <v>86</v>
      </c>
      <c r="BE402" t="s">
        <v>86</v>
      </c>
    </row>
    <row r="403" spans="1:57" x14ac:dyDescent="0.45">
      <c r="A403" t="s">
        <v>986</v>
      </c>
      <c r="B403" t="s">
        <v>77</v>
      </c>
      <c r="C403" t="s">
        <v>861</v>
      </c>
      <c r="D403" t="s">
        <v>79</v>
      </c>
      <c r="E403" s="2" t="str">
        <f>HYPERLINK("capsilon://?command=openfolder&amp;siteaddress=envoy.emaiq-na2.net&amp;folderid=FX5CCC8117-099A-6D2C-5EAB-87B9E1F6C607","FX2203129")</f>
        <v>FX2203129</v>
      </c>
      <c r="F403" t="s">
        <v>80</v>
      </c>
      <c r="G403" t="s">
        <v>80</v>
      </c>
      <c r="H403" t="s">
        <v>81</v>
      </c>
      <c r="I403" t="s">
        <v>862</v>
      </c>
      <c r="J403">
        <v>182</v>
      </c>
      <c r="K403" t="s">
        <v>83</v>
      </c>
      <c r="L403" t="s">
        <v>84</v>
      </c>
      <c r="M403" t="s">
        <v>85</v>
      </c>
      <c r="N403">
        <v>2</v>
      </c>
      <c r="O403" s="1">
        <v>44628.343611111108</v>
      </c>
      <c r="P403" s="1">
        <v>44628.422222222223</v>
      </c>
      <c r="Q403">
        <v>1049</v>
      </c>
      <c r="R403">
        <v>5743</v>
      </c>
      <c r="S403" t="b">
        <v>0</v>
      </c>
      <c r="T403" t="s">
        <v>86</v>
      </c>
      <c r="U403" t="b">
        <v>1</v>
      </c>
      <c r="V403" t="s">
        <v>92</v>
      </c>
      <c r="W403" s="1">
        <v>44628.402685185189</v>
      </c>
      <c r="X403">
        <v>3996</v>
      </c>
      <c r="Y403">
        <v>329</v>
      </c>
      <c r="Z403">
        <v>0</v>
      </c>
      <c r="AA403">
        <v>329</v>
      </c>
      <c r="AB403">
        <v>0</v>
      </c>
      <c r="AC403">
        <v>286</v>
      </c>
      <c r="AD403">
        <v>-147</v>
      </c>
      <c r="AE403">
        <v>0</v>
      </c>
      <c r="AF403">
        <v>0</v>
      </c>
      <c r="AG403">
        <v>0</v>
      </c>
      <c r="AH403" t="s">
        <v>88</v>
      </c>
      <c r="AI403" s="1">
        <v>44628.422222222223</v>
      </c>
      <c r="AJ403">
        <v>1603</v>
      </c>
      <c r="AK403">
        <v>9</v>
      </c>
      <c r="AL403">
        <v>0</v>
      </c>
      <c r="AM403">
        <v>9</v>
      </c>
      <c r="AN403">
        <v>0</v>
      </c>
      <c r="AO403">
        <v>10</v>
      </c>
      <c r="AP403">
        <v>-156</v>
      </c>
      <c r="AQ403">
        <v>0</v>
      </c>
      <c r="AR403">
        <v>0</v>
      </c>
      <c r="AS403">
        <v>0</v>
      </c>
      <c r="AT403" t="s">
        <v>86</v>
      </c>
      <c r="AU403" t="s">
        <v>86</v>
      </c>
      <c r="AV403" t="s">
        <v>86</v>
      </c>
      <c r="AW403" t="s">
        <v>86</v>
      </c>
      <c r="AX403" t="s">
        <v>86</v>
      </c>
      <c r="AY403" t="s">
        <v>86</v>
      </c>
      <c r="AZ403" t="s">
        <v>86</v>
      </c>
      <c r="BA403" t="s">
        <v>86</v>
      </c>
      <c r="BB403" t="s">
        <v>86</v>
      </c>
      <c r="BC403" t="s">
        <v>86</v>
      </c>
      <c r="BD403" t="s">
        <v>86</v>
      </c>
      <c r="BE403" t="s">
        <v>86</v>
      </c>
    </row>
    <row r="404" spans="1:57" hidden="1" x14ac:dyDescent="0.45">
      <c r="A404" t="s">
        <v>987</v>
      </c>
      <c r="B404" t="s">
        <v>77</v>
      </c>
      <c r="C404" t="s">
        <v>988</v>
      </c>
      <c r="D404" t="s">
        <v>79</v>
      </c>
      <c r="E404" s="2" t="str">
        <f>HYPERLINK("capsilon://?command=openfolder&amp;siteaddress=envoy.emaiq-na2.net&amp;folderid=FXAD10E1F9-1493-2E27-2D18-07852C15A959","FX2201585")</f>
        <v>FX2201585</v>
      </c>
      <c r="F404" t="s">
        <v>80</v>
      </c>
      <c r="G404" t="s">
        <v>80</v>
      </c>
      <c r="H404" t="s">
        <v>81</v>
      </c>
      <c r="I404" t="s">
        <v>989</v>
      </c>
      <c r="J404">
        <v>136</v>
      </c>
      <c r="K404" t="s">
        <v>83</v>
      </c>
      <c r="L404" t="s">
        <v>84</v>
      </c>
      <c r="M404" t="s">
        <v>85</v>
      </c>
      <c r="N404">
        <v>2</v>
      </c>
      <c r="O404" s="1">
        <v>44621.63521990741</v>
      </c>
      <c r="P404" s="1">
        <v>44621.746493055558</v>
      </c>
      <c r="Q404">
        <v>8447</v>
      </c>
      <c r="R404">
        <v>1167</v>
      </c>
      <c r="S404" t="b">
        <v>0</v>
      </c>
      <c r="T404" t="s">
        <v>86</v>
      </c>
      <c r="U404" t="b">
        <v>0</v>
      </c>
      <c r="V404" t="s">
        <v>347</v>
      </c>
      <c r="W404" s="1">
        <v>44621.661215277774</v>
      </c>
      <c r="X404">
        <v>565</v>
      </c>
      <c r="Y404">
        <v>109</v>
      </c>
      <c r="Z404">
        <v>0</v>
      </c>
      <c r="AA404">
        <v>109</v>
      </c>
      <c r="AB404">
        <v>21</v>
      </c>
      <c r="AC404">
        <v>53</v>
      </c>
      <c r="AD404">
        <v>27</v>
      </c>
      <c r="AE404">
        <v>0</v>
      </c>
      <c r="AF404">
        <v>0</v>
      </c>
      <c r="AG404">
        <v>0</v>
      </c>
      <c r="AH404" t="s">
        <v>119</v>
      </c>
      <c r="AI404" s="1">
        <v>44621.746493055558</v>
      </c>
      <c r="AJ404">
        <v>602</v>
      </c>
      <c r="AK404">
        <v>4</v>
      </c>
      <c r="AL404">
        <v>0</v>
      </c>
      <c r="AM404">
        <v>4</v>
      </c>
      <c r="AN404">
        <v>21</v>
      </c>
      <c r="AO404">
        <v>4</v>
      </c>
      <c r="AP404">
        <v>23</v>
      </c>
      <c r="AQ404">
        <v>0</v>
      </c>
      <c r="AR404">
        <v>0</v>
      </c>
      <c r="AS404">
        <v>0</v>
      </c>
      <c r="AT404" t="s">
        <v>86</v>
      </c>
      <c r="AU404" t="s">
        <v>86</v>
      </c>
      <c r="AV404" t="s">
        <v>86</v>
      </c>
      <c r="AW404" t="s">
        <v>86</v>
      </c>
      <c r="AX404" t="s">
        <v>86</v>
      </c>
      <c r="AY404" t="s">
        <v>86</v>
      </c>
      <c r="AZ404" t="s">
        <v>86</v>
      </c>
      <c r="BA404" t="s">
        <v>86</v>
      </c>
      <c r="BB404" t="s">
        <v>86</v>
      </c>
      <c r="BC404" t="s">
        <v>86</v>
      </c>
      <c r="BD404" t="s">
        <v>86</v>
      </c>
      <c r="BE404" t="s">
        <v>86</v>
      </c>
    </row>
    <row r="405" spans="1:57" x14ac:dyDescent="0.45">
      <c r="A405" t="s">
        <v>990</v>
      </c>
      <c r="B405" t="s">
        <v>77</v>
      </c>
      <c r="C405" t="s">
        <v>951</v>
      </c>
      <c r="D405" t="s">
        <v>79</v>
      </c>
      <c r="E405" s="2" t="str">
        <f>HYPERLINK("capsilon://?command=openfolder&amp;siteaddress=envoy.emaiq-na2.net&amp;folderid=FX195B4105-D2FF-4D78-F74A-E6D2CA5C58D6","FX220323")</f>
        <v>FX220323</v>
      </c>
      <c r="F405" t="s">
        <v>80</v>
      </c>
      <c r="G405" t="s">
        <v>80</v>
      </c>
      <c r="H405" t="s">
        <v>81</v>
      </c>
      <c r="I405" t="s">
        <v>952</v>
      </c>
      <c r="J405">
        <v>179</v>
      </c>
      <c r="K405" t="s">
        <v>83</v>
      </c>
      <c r="L405" t="s">
        <v>84</v>
      </c>
      <c r="M405" t="s">
        <v>85</v>
      </c>
      <c r="N405">
        <v>2</v>
      </c>
      <c r="O405" s="1">
        <v>44628.348020833335</v>
      </c>
      <c r="P405" s="1">
        <v>44628.404131944444</v>
      </c>
      <c r="Q405">
        <v>2418</v>
      </c>
      <c r="R405">
        <v>2430</v>
      </c>
      <c r="S405" t="b">
        <v>0</v>
      </c>
      <c r="T405" t="s">
        <v>86</v>
      </c>
      <c r="U405" t="b">
        <v>1</v>
      </c>
      <c r="V405" t="s">
        <v>191</v>
      </c>
      <c r="W405" s="1">
        <v>44628.379351851851</v>
      </c>
      <c r="X405">
        <v>955</v>
      </c>
      <c r="Y405">
        <v>123</v>
      </c>
      <c r="Z405">
        <v>0</v>
      </c>
      <c r="AA405">
        <v>123</v>
      </c>
      <c r="AB405">
        <v>0</v>
      </c>
      <c r="AC405">
        <v>47</v>
      </c>
      <c r="AD405">
        <v>56</v>
      </c>
      <c r="AE405">
        <v>0</v>
      </c>
      <c r="AF405">
        <v>0</v>
      </c>
      <c r="AG405">
        <v>0</v>
      </c>
      <c r="AH405" t="s">
        <v>104</v>
      </c>
      <c r="AI405" s="1">
        <v>44628.404131944444</v>
      </c>
      <c r="AJ405">
        <v>1452</v>
      </c>
      <c r="AK405">
        <v>6</v>
      </c>
      <c r="AL405">
        <v>0</v>
      </c>
      <c r="AM405">
        <v>6</v>
      </c>
      <c r="AN405">
        <v>0</v>
      </c>
      <c r="AO405">
        <v>6</v>
      </c>
      <c r="AP405">
        <v>50</v>
      </c>
      <c r="AQ405">
        <v>0</v>
      </c>
      <c r="AR405">
        <v>0</v>
      </c>
      <c r="AS405">
        <v>0</v>
      </c>
      <c r="AT405" t="s">
        <v>86</v>
      </c>
      <c r="AU405" t="s">
        <v>86</v>
      </c>
      <c r="AV405" t="s">
        <v>86</v>
      </c>
      <c r="AW405" t="s">
        <v>86</v>
      </c>
      <c r="AX405" t="s">
        <v>86</v>
      </c>
      <c r="AY405" t="s">
        <v>86</v>
      </c>
      <c r="AZ405" t="s">
        <v>86</v>
      </c>
      <c r="BA405" t="s">
        <v>86</v>
      </c>
      <c r="BB405" t="s">
        <v>86</v>
      </c>
      <c r="BC405" t="s">
        <v>86</v>
      </c>
      <c r="BD405" t="s">
        <v>86</v>
      </c>
      <c r="BE405" t="s">
        <v>86</v>
      </c>
    </row>
    <row r="406" spans="1:57" x14ac:dyDescent="0.45">
      <c r="A406" t="s">
        <v>991</v>
      </c>
      <c r="B406" t="s">
        <v>77</v>
      </c>
      <c r="C406" t="s">
        <v>992</v>
      </c>
      <c r="D406" t="s">
        <v>79</v>
      </c>
      <c r="E406" s="2" t="str">
        <f>HYPERLINK("capsilon://?command=openfolder&amp;siteaddress=envoy.emaiq-na2.net&amp;folderid=FXFDB29BEB-B193-6852-53E3-F95BC520D96E","FX2202304")</f>
        <v>FX2202304</v>
      </c>
      <c r="F406" t="s">
        <v>80</v>
      </c>
      <c r="G406" t="s">
        <v>80</v>
      </c>
      <c r="H406" t="s">
        <v>81</v>
      </c>
      <c r="I406" t="s">
        <v>993</v>
      </c>
      <c r="J406">
        <v>38</v>
      </c>
      <c r="K406" t="s">
        <v>83</v>
      </c>
      <c r="L406" t="s">
        <v>84</v>
      </c>
      <c r="M406" t="s">
        <v>85</v>
      </c>
      <c r="N406">
        <v>2</v>
      </c>
      <c r="O406" s="1">
        <v>44628.348437499997</v>
      </c>
      <c r="P406" s="1">
        <v>44628.396296296298</v>
      </c>
      <c r="Q406">
        <v>3752</v>
      </c>
      <c r="R406">
        <v>383</v>
      </c>
      <c r="S406" t="b">
        <v>0</v>
      </c>
      <c r="T406" t="s">
        <v>86</v>
      </c>
      <c r="U406" t="b">
        <v>0</v>
      </c>
      <c r="V406" t="s">
        <v>191</v>
      </c>
      <c r="W406" s="1">
        <v>44628.383229166669</v>
      </c>
      <c r="X406">
        <v>123</v>
      </c>
      <c r="Y406">
        <v>37</v>
      </c>
      <c r="Z406">
        <v>0</v>
      </c>
      <c r="AA406">
        <v>37</v>
      </c>
      <c r="AB406">
        <v>0</v>
      </c>
      <c r="AC406">
        <v>12</v>
      </c>
      <c r="AD406">
        <v>1</v>
      </c>
      <c r="AE406">
        <v>0</v>
      </c>
      <c r="AF406">
        <v>0</v>
      </c>
      <c r="AG406">
        <v>0</v>
      </c>
      <c r="AH406" t="s">
        <v>88</v>
      </c>
      <c r="AI406" s="1">
        <v>44628.396296296298</v>
      </c>
      <c r="AJ406">
        <v>260</v>
      </c>
      <c r="AK406">
        <v>1</v>
      </c>
      <c r="AL406">
        <v>0</v>
      </c>
      <c r="AM406">
        <v>1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 t="s">
        <v>86</v>
      </c>
      <c r="AU406" t="s">
        <v>86</v>
      </c>
      <c r="AV406" t="s">
        <v>86</v>
      </c>
      <c r="AW406" t="s">
        <v>86</v>
      </c>
      <c r="AX406" t="s">
        <v>86</v>
      </c>
      <c r="AY406" t="s">
        <v>86</v>
      </c>
      <c r="AZ406" t="s">
        <v>86</v>
      </c>
      <c r="BA406" t="s">
        <v>86</v>
      </c>
      <c r="BB406" t="s">
        <v>86</v>
      </c>
      <c r="BC406" t="s">
        <v>86</v>
      </c>
      <c r="BD406" t="s">
        <v>86</v>
      </c>
      <c r="BE406" t="s">
        <v>86</v>
      </c>
    </row>
    <row r="407" spans="1:57" x14ac:dyDescent="0.45">
      <c r="A407" t="s">
        <v>994</v>
      </c>
      <c r="B407" t="s">
        <v>77</v>
      </c>
      <c r="C407" t="s">
        <v>954</v>
      </c>
      <c r="D407" t="s">
        <v>79</v>
      </c>
      <c r="E407" s="2" t="str">
        <f>HYPERLINK("capsilon://?command=openfolder&amp;siteaddress=envoy.emaiq-na2.net&amp;folderid=FX08E0813B-351B-744E-354F-99ED38E09A86","FX220331")</f>
        <v>FX220331</v>
      </c>
      <c r="F407" t="s">
        <v>80</v>
      </c>
      <c r="G407" t="s">
        <v>80</v>
      </c>
      <c r="H407" t="s">
        <v>81</v>
      </c>
      <c r="I407" t="s">
        <v>955</v>
      </c>
      <c r="J407">
        <v>362</v>
      </c>
      <c r="K407" t="s">
        <v>83</v>
      </c>
      <c r="L407" t="s">
        <v>84</v>
      </c>
      <c r="M407" t="s">
        <v>85</v>
      </c>
      <c r="N407">
        <v>2</v>
      </c>
      <c r="O407" s="1">
        <v>44628.348645833335</v>
      </c>
      <c r="P407" s="1">
        <v>44628.469108796293</v>
      </c>
      <c r="Q407">
        <v>3505</v>
      </c>
      <c r="R407">
        <v>6903</v>
      </c>
      <c r="S407" t="b">
        <v>0</v>
      </c>
      <c r="T407" t="s">
        <v>86</v>
      </c>
      <c r="U407" t="b">
        <v>1</v>
      </c>
      <c r="V407" t="s">
        <v>87</v>
      </c>
      <c r="W407" s="1">
        <v>44628.426689814813</v>
      </c>
      <c r="X407">
        <v>4437</v>
      </c>
      <c r="Y407">
        <v>360</v>
      </c>
      <c r="Z407">
        <v>0</v>
      </c>
      <c r="AA407">
        <v>360</v>
      </c>
      <c r="AB407">
        <v>296</v>
      </c>
      <c r="AC407">
        <v>442</v>
      </c>
      <c r="AD407">
        <v>2</v>
      </c>
      <c r="AE407">
        <v>0</v>
      </c>
      <c r="AF407">
        <v>0</v>
      </c>
      <c r="AG407">
        <v>0</v>
      </c>
      <c r="AH407" t="s">
        <v>216</v>
      </c>
      <c r="AI407" s="1">
        <v>44628.469108796293</v>
      </c>
      <c r="AJ407">
        <v>2352</v>
      </c>
      <c r="AK407">
        <v>1</v>
      </c>
      <c r="AL407">
        <v>0</v>
      </c>
      <c r="AM407">
        <v>1</v>
      </c>
      <c r="AN407">
        <v>74</v>
      </c>
      <c r="AO407">
        <v>1</v>
      </c>
      <c r="AP407">
        <v>1</v>
      </c>
      <c r="AQ407">
        <v>0</v>
      </c>
      <c r="AR407">
        <v>0</v>
      </c>
      <c r="AS407">
        <v>0</v>
      </c>
      <c r="AT407" t="s">
        <v>86</v>
      </c>
      <c r="AU407" t="s">
        <v>86</v>
      </c>
      <c r="AV407" t="s">
        <v>86</v>
      </c>
      <c r="AW407" t="s">
        <v>86</v>
      </c>
      <c r="AX407" t="s">
        <v>86</v>
      </c>
      <c r="AY407" t="s">
        <v>86</v>
      </c>
      <c r="AZ407" t="s">
        <v>86</v>
      </c>
      <c r="BA407" t="s">
        <v>86</v>
      </c>
      <c r="BB407" t="s">
        <v>86</v>
      </c>
      <c r="BC407" t="s">
        <v>86</v>
      </c>
      <c r="BD407" t="s">
        <v>86</v>
      </c>
      <c r="BE407" t="s">
        <v>86</v>
      </c>
    </row>
    <row r="408" spans="1:57" x14ac:dyDescent="0.45">
      <c r="A408" t="s">
        <v>995</v>
      </c>
      <c r="B408" t="s">
        <v>77</v>
      </c>
      <c r="C408" t="s">
        <v>289</v>
      </c>
      <c r="D408" t="s">
        <v>79</v>
      </c>
      <c r="E408" s="2" t="str">
        <f>HYPERLINK("capsilon://?command=openfolder&amp;siteaddress=envoy.emaiq-na2.net&amp;folderid=FX8A2D2FC4-495F-69A7-721E-572CC71B729D","FX220276")</f>
        <v>FX220276</v>
      </c>
      <c r="F408" t="s">
        <v>80</v>
      </c>
      <c r="G408" t="s">
        <v>80</v>
      </c>
      <c r="H408" t="s">
        <v>81</v>
      </c>
      <c r="I408" t="s">
        <v>996</v>
      </c>
      <c r="J408">
        <v>38</v>
      </c>
      <c r="K408" t="s">
        <v>83</v>
      </c>
      <c r="L408" t="s">
        <v>84</v>
      </c>
      <c r="M408" t="s">
        <v>85</v>
      </c>
      <c r="N408">
        <v>2</v>
      </c>
      <c r="O408" s="1">
        <v>44628.382719907408</v>
      </c>
      <c r="P408" s="1">
        <v>44628.403657407405</v>
      </c>
      <c r="Q408">
        <v>281</v>
      </c>
      <c r="R408">
        <v>1528</v>
      </c>
      <c r="S408" t="b">
        <v>0</v>
      </c>
      <c r="T408" t="s">
        <v>86</v>
      </c>
      <c r="U408" t="b">
        <v>0</v>
      </c>
      <c r="V408" t="s">
        <v>191</v>
      </c>
      <c r="W408" s="1">
        <v>44628.393576388888</v>
      </c>
      <c r="X408">
        <v>893</v>
      </c>
      <c r="Y408">
        <v>42</v>
      </c>
      <c r="Z408">
        <v>0</v>
      </c>
      <c r="AA408">
        <v>42</v>
      </c>
      <c r="AB408">
        <v>0</v>
      </c>
      <c r="AC408">
        <v>38</v>
      </c>
      <c r="AD408">
        <v>-4</v>
      </c>
      <c r="AE408">
        <v>0</v>
      </c>
      <c r="AF408">
        <v>0</v>
      </c>
      <c r="AG408">
        <v>0</v>
      </c>
      <c r="AH408" t="s">
        <v>88</v>
      </c>
      <c r="AI408" s="1">
        <v>44628.403657407405</v>
      </c>
      <c r="AJ408">
        <v>635</v>
      </c>
      <c r="AK408">
        <v>3</v>
      </c>
      <c r="AL408">
        <v>0</v>
      </c>
      <c r="AM408">
        <v>3</v>
      </c>
      <c r="AN408">
        <v>0</v>
      </c>
      <c r="AO408">
        <v>3</v>
      </c>
      <c r="AP408">
        <v>-7</v>
      </c>
      <c r="AQ408">
        <v>0</v>
      </c>
      <c r="AR408">
        <v>0</v>
      </c>
      <c r="AS408">
        <v>0</v>
      </c>
      <c r="AT408" t="s">
        <v>86</v>
      </c>
      <c r="AU408" t="s">
        <v>86</v>
      </c>
      <c r="AV408" t="s">
        <v>86</v>
      </c>
      <c r="AW408" t="s">
        <v>86</v>
      </c>
      <c r="AX408" t="s">
        <v>86</v>
      </c>
      <c r="AY408" t="s">
        <v>86</v>
      </c>
      <c r="AZ408" t="s">
        <v>86</v>
      </c>
      <c r="BA408" t="s">
        <v>86</v>
      </c>
      <c r="BB408" t="s">
        <v>86</v>
      </c>
      <c r="BC408" t="s">
        <v>86</v>
      </c>
      <c r="BD408" t="s">
        <v>86</v>
      </c>
      <c r="BE408" t="s">
        <v>86</v>
      </c>
    </row>
    <row r="409" spans="1:57" x14ac:dyDescent="0.45">
      <c r="A409" t="s">
        <v>997</v>
      </c>
      <c r="B409" t="s">
        <v>77</v>
      </c>
      <c r="C409" t="s">
        <v>289</v>
      </c>
      <c r="D409" t="s">
        <v>79</v>
      </c>
      <c r="E409" s="2" t="str">
        <f>HYPERLINK("capsilon://?command=openfolder&amp;siteaddress=envoy.emaiq-na2.net&amp;folderid=FX8A2D2FC4-495F-69A7-721E-572CC71B729D","FX220276")</f>
        <v>FX220276</v>
      </c>
      <c r="F409" t="s">
        <v>80</v>
      </c>
      <c r="G409" t="s">
        <v>80</v>
      </c>
      <c r="H409" t="s">
        <v>81</v>
      </c>
      <c r="I409" t="s">
        <v>998</v>
      </c>
      <c r="J409">
        <v>32</v>
      </c>
      <c r="K409" t="s">
        <v>83</v>
      </c>
      <c r="L409" t="s">
        <v>84</v>
      </c>
      <c r="M409" t="s">
        <v>85</v>
      </c>
      <c r="N409">
        <v>1</v>
      </c>
      <c r="O409" s="1">
        <v>44628.385115740741</v>
      </c>
      <c r="P409" s="1">
        <v>44628.396157407406</v>
      </c>
      <c r="Q409">
        <v>732</v>
      </c>
      <c r="R409">
        <v>222</v>
      </c>
      <c r="S409" t="b">
        <v>0</v>
      </c>
      <c r="T409" t="s">
        <v>86</v>
      </c>
      <c r="U409" t="b">
        <v>0</v>
      </c>
      <c r="V409" t="s">
        <v>191</v>
      </c>
      <c r="W409" s="1">
        <v>44628.396157407406</v>
      </c>
      <c r="X409">
        <v>222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32</v>
      </c>
      <c r="AE409">
        <v>27</v>
      </c>
      <c r="AF409">
        <v>0</v>
      </c>
      <c r="AG409">
        <v>4</v>
      </c>
      <c r="AH409" t="s">
        <v>86</v>
      </c>
      <c r="AI409" t="s">
        <v>86</v>
      </c>
      <c r="AJ409" t="s">
        <v>86</v>
      </c>
      <c r="AK409" t="s">
        <v>86</v>
      </c>
      <c r="AL409" t="s">
        <v>86</v>
      </c>
      <c r="AM409" t="s">
        <v>86</v>
      </c>
      <c r="AN409" t="s">
        <v>86</v>
      </c>
      <c r="AO409" t="s">
        <v>86</v>
      </c>
      <c r="AP409" t="s">
        <v>86</v>
      </c>
      <c r="AQ409" t="s">
        <v>86</v>
      </c>
      <c r="AR409" t="s">
        <v>86</v>
      </c>
      <c r="AS409" t="s">
        <v>86</v>
      </c>
      <c r="AT409" t="s">
        <v>86</v>
      </c>
      <c r="AU409" t="s">
        <v>86</v>
      </c>
      <c r="AV409" t="s">
        <v>86</v>
      </c>
      <c r="AW409" t="s">
        <v>86</v>
      </c>
      <c r="AX409" t="s">
        <v>86</v>
      </c>
      <c r="AY409" t="s">
        <v>86</v>
      </c>
      <c r="AZ409" t="s">
        <v>86</v>
      </c>
      <c r="BA409" t="s">
        <v>86</v>
      </c>
      <c r="BB409" t="s">
        <v>86</v>
      </c>
      <c r="BC409" t="s">
        <v>86</v>
      </c>
      <c r="BD409" t="s">
        <v>86</v>
      </c>
      <c r="BE409" t="s">
        <v>86</v>
      </c>
    </row>
    <row r="410" spans="1:57" x14ac:dyDescent="0.45">
      <c r="A410" t="s">
        <v>999</v>
      </c>
      <c r="B410" t="s">
        <v>77</v>
      </c>
      <c r="C410" t="s">
        <v>116</v>
      </c>
      <c r="D410" t="s">
        <v>79</v>
      </c>
      <c r="E410" s="2" t="str">
        <f>HYPERLINK("capsilon://?command=openfolder&amp;siteaddress=envoy.emaiq-na2.net&amp;folderid=FX74439D10-2688-1736-8B84-B6FAD88BD8B1","FX2202443")</f>
        <v>FX2202443</v>
      </c>
      <c r="F410" t="s">
        <v>80</v>
      </c>
      <c r="G410" t="s">
        <v>80</v>
      </c>
      <c r="H410" t="s">
        <v>81</v>
      </c>
      <c r="I410" t="s">
        <v>1000</v>
      </c>
      <c r="J410">
        <v>66</v>
      </c>
      <c r="K410" t="s">
        <v>83</v>
      </c>
      <c r="L410" t="s">
        <v>84</v>
      </c>
      <c r="M410" t="s">
        <v>85</v>
      </c>
      <c r="N410">
        <v>1</v>
      </c>
      <c r="O410" s="1">
        <v>44628.394386574073</v>
      </c>
      <c r="P410" s="1">
        <v>44628.3981712963</v>
      </c>
      <c r="Q410">
        <v>154</v>
      </c>
      <c r="R410">
        <v>173</v>
      </c>
      <c r="S410" t="b">
        <v>0</v>
      </c>
      <c r="T410" t="s">
        <v>86</v>
      </c>
      <c r="U410" t="b">
        <v>0</v>
      </c>
      <c r="V410" t="s">
        <v>191</v>
      </c>
      <c r="W410" s="1">
        <v>44628.3981712963</v>
      </c>
      <c r="X410">
        <v>173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66</v>
      </c>
      <c r="AE410">
        <v>52</v>
      </c>
      <c r="AF410">
        <v>0</v>
      </c>
      <c r="AG410">
        <v>2</v>
      </c>
      <c r="AH410" t="s">
        <v>86</v>
      </c>
      <c r="AI410" t="s">
        <v>86</v>
      </c>
      <c r="AJ410" t="s">
        <v>86</v>
      </c>
      <c r="AK410" t="s">
        <v>86</v>
      </c>
      <c r="AL410" t="s">
        <v>86</v>
      </c>
      <c r="AM410" t="s">
        <v>86</v>
      </c>
      <c r="AN410" t="s">
        <v>86</v>
      </c>
      <c r="AO410" t="s">
        <v>86</v>
      </c>
      <c r="AP410" t="s">
        <v>86</v>
      </c>
      <c r="AQ410" t="s">
        <v>86</v>
      </c>
      <c r="AR410" t="s">
        <v>86</v>
      </c>
      <c r="AS410" t="s">
        <v>86</v>
      </c>
      <c r="AT410" t="s">
        <v>86</v>
      </c>
      <c r="AU410" t="s">
        <v>86</v>
      </c>
      <c r="AV410" t="s">
        <v>86</v>
      </c>
      <c r="AW410" t="s">
        <v>86</v>
      </c>
      <c r="AX410" t="s">
        <v>86</v>
      </c>
      <c r="AY410" t="s">
        <v>86</v>
      </c>
      <c r="AZ410" t="s">
        <v>86</v>
      </c>
      <c r="BA410" t="s">
        <v>86</v>
      </c>
      <c r="BB410" t="s">
        <v>86</v>
      </c>
      <c r="BC410" t="s">
        <v>86</v>
      </c>
      <c r="BD410" t="s">
        <v>86</v>
      </c>
      <c r="BE410" t="s">
        <v>86</v>
      </c>
    </row>
    <row r="411" spans="1:57" x14ac:dyDescent="0.45">
      <c r="A411" t="s">
        <v>1001</v>
      </c>
      <c r="B411" t="s">
        <v>77</v>
      </c>
      <c r="C411" t="s">
        <v>289</v>
      </c>
      <c r="D411" t="s">
        <v>79</v>
      </c>
      <c r="E411" s="2" t="str">
        <f>HYPERLINK("capsilon://?command=openfolder&amp;siteaddress=envoy.emaiq-na2.net&amp;folderid=FX8A2D2FC4-495F-69A7-721E-572CC71B729D","FX220276")</f>
        <v>FX220276</v>
      </c>
      <c r="F411" t="s">
        <v>80</v>
      </c>
      <c r="G411" t="s">
        <v>80</v>
      </c>
      <c r="H411" t="s">
        <v>81</v>
      </c>
      <c r="I411" t="s">
        <v>998</v>
      </c>
      <c r="J411">
        <v>128</v>
      </c>
      <c r="K411" t="s">
        <v>83</v>
      </c>
      <c r="L411" t="s">
        <v>84</v>
      </c>
      <c r="M411" t="s">
        <v>85</v>
      </c>
      <c r="N411">
        <v>2</v>
      </c>
      <c r="O411" s="1">
        <v>44628.397106481483</v>
      </c>
      <c r="P411" s="1">
        <v>44628.433379629627</v>
      </c>
      <c r="Q411">
        <v>951</v>
      </c>
      <c r="R411">
        <v>2183</v>
      </c>
      <c r="S411" t="b">
        <v>0</v>
      </c>
      <c r="T411" t="s">
        <v>86</v>
      </c>
      <c r="U411" t="b">
        <v>1</v>
      </c>
      <c r="V411" t="s">
        <v>96</v>
      </c>
      <c r="W411" s="1">
        <v>44628.409537037034</v>
      </c>
      <c r="X411">
        <v>940</v>
      </c>
      <c r="Y411">
        <v>180</v>
      </c>
      <c r="Z411">
        <v>0</v>
      </c>
      <c r="AA411">
        <v>180</v>
      </c>
      <c r="AB411">
        <v>0</v>
      </c>
      <c r="AC411">
        <v>131</v>
      </c>
      <c r="AD411">
        <v>-52</v>
      </c>
      <c r="AE411">
        <v>0</v>
      </c>
      <c r="AF411">
        <v>0</v>
      </c>
      <c r="AG411">
        <v>0</v>
      </c>
      <c r="AH411" t="s">
        <v>216</v>
      </c>
      <c r="AI411" s="1">
        <v>44628.433379629627</v>
      </c>
      <c r="AJ411">
        <v>1229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-52</v>
      </c>
      <c r="AQ411">
        <v>0</v>
      </c>
      <c r="AR411">
        <v>0</v>
      </c>
      <c r="AS411">
        <v>0</v>
      </c>
      <c r="AT411" t="s">
        <v>86</v>
      </c>
      <c r="AU411" t="s">
        <v>86</v>
      </c>
      <c r="AV411" t="s">
        <v>86</v>
      </c>
      <c r="AW411" t="s">
        <v>86</v>
      </c>
      <c r="AX411" t="s">
        <v>86</v>
      </c>
      <c r="AY411" t="s">
        <v>86</v>
      </c>
      <c r="AZ411" t="s">
        <v>86</v>
      </c>
      <c r="BA411" t="s">
        <v>86</v>
      </c>
      <c r="BB411" t="s">
        <v>86</v>
      </c>
      <c r="BC411" t="s">
        <v>86</v>
      </c>
      <c r="BD411" t="s">
        <v>86</v>
      </c>
      <c r="BE411" t="s">
        <v>86</v>
      </c>
    </row>
    <row r="412" spans="1:57" x14ac:dyDescent="0.45">
      <c r="A412" t="s">
        <v>1002</v>
      </c>
      <c r="B412" t="s">
        <v>77</v>
      </c>
      <c r="C412" t="s">
        <v>116</v>
      </c>
      <c r="D412" t="s">
        <v>79</v>
      </c>
      <c r="E412" s="2" t="str">
        <f>HYPERLINK("capsilon://?command=openfolder&amp;siteaddress=envoy.emaiq-na2.net&amp;folderid=FX74439D10-2688-1736-8B84-B6FAD88BD8B1","FX2202443")</f>
        <v>FX2202443</v>
      </c>
      <c r="F412" t="s">
        <v>80</v>
      </c>
      <c r="G412" t="s">
        <v>80</v>
      </c>
      <c r="H412" t="s">
        <v>81</v>
      </c>
      <c r="I412" t="s">
        <v>1000</v>
      </c>
      <c r="J412">
        <v>76</v>
      </c>
      <c r="K412" t="s">
        <v>83</v>
      </c>
      <c r="L412" t="s">
        <v>84</v>
      </c>
      <c r="M412" t="s">
        <v>85</v>
      </c>
      <c r="N412">
        <v>2</v>
      </c>
      <c r="O412" s="1">
        <v>44628.398611111108</v>
      </c>
      <c r="P412" s="1">
        <v>44628.405752314815</v>
      </c>
      <c r="Q412">
        <v>295</v>
      </c>
      <c r="R412">
        <v>322</v>
      </c>
      <c r="S412" t="b">
        <v>0</v>
      </c>
      <c r="T412" t="s">
        <v>86</v>
      </c>
      <c r="U412" t="b">
        <v>1</v>
      </c>
      <c r="V412" t="s">
        <v>191</v>
      </c>
      <c r="W412" s="1">
        <v>44628.401759259257</v>
      </c>
      <c r="X412">
        <v>183</v>
      </c>
      <c r="Y412">
        <v>37</v>
      </c>
      <c r="Z412">
        <v>0</v>
      </c>
      <c r="AA412">
        <v>37</v>
      </c>
      <c r="AB412">
        <v>37</v>
      </c>
      <c r="AC412">
        <v>21</v>
      </c>
      <c r="AD412">
        <v>39</v>
      </c>
      <c r="AE412">
        <v>0</v>
      </c>
      <c r="AF412">
        <v>0</v>
      </c>
      <c r="AG412">
        <v>0</v>
      </c>
      <c r="AH412" t="s">
        <v>104</v>
      </c>
      <c r="AI412" s="1">
        <v>44628.405752314815</v>
      </c>
      <c r="AJ412">
        <v>139</v>
      </c>
      <c r="AK412">
        <v>5</v>
      </c>
      <c r="AL412">
        <v>0</v>
      </c>
      <c r="AM412">
        <v>5</v>
      </c>
      <c r="AN412">
        <v>37</v>
      </c>
      <c r="AO412">
        <v>5</v>
      </c>
      <c r="AP412">
        <v>34</v>
      </c>
      <c r="AQ412">
        <v>0</v>
      </c>
      <c r="AR412">
        <v>0</v>
      </c>
      <c r="AS412">
        <v>0</v>
      </c>
      <c r="AT412" t="s">
        <v>86</v>
      </c>
      <c r="AU412" t="s">
        <v>86</v>
      </c>
      <c r="AV412" t="s">
        <v>86</v>
      </c>
      <c r="AW412" t="s">
        <v>86</v>
      </c>
      <c r="AX412" t="s">
        <v>86</v>
      </c>
      <c r="AY412" t="s">
        <v>86</v>
      </c>
      <c r="AZ412" t="s">
        <v>86</v>
      </c>
      <c r="BA412" t="s">
        <v>86</v>
      </c>
      <c r="BB412" t="s">
        <v>86</v>
      </c>
      <c r="BC412" t="s">
        <v>86</v>
      </c>
      <c r="BD412" t="s">
        <v>86</v>
      </c>
      <c r="BE412" t="s">
        <v>86</v>
      </c>
    </row>
    <row r="413" spans="1:57" x14ac:dyDescent="0.45">
      <c r="A413" t="s">
        <v>1003</v>
      </c>
      <c r="B413" t="s">
        <v>77</v>
      </c>
      <c r="C413" t="s">
        <v>116</v>
      </c>
      <c r="D413" t="s">
        <v>79</v>
      </c>
      <c r="E413" s="2" t="str">
        <f>HYPERLINK("capsilon://?command=openfolder&amp;siteaddress=envoy.emaiq-na2.net&amp;folderid=FX74439D10-2688-1736-8B84-B6FAD88BD8B1","FX2202443")</f>
        <v>FX2202443</v>
      </c>
      <c r="F413" t="s">
        <v>80</v>
      </c>
      <c r="G413" t="s">
        <v>80</v>
      </c>
      <c r="H413" t="s">
        <v>81</v>
      </c>
      <c r="I413" t="s">
        <v>1004</v>
      </c>
      <c r="J413">
        <v>38</v>
      </c>
      <c r="K413" t="s">
        <v>83</v>
      </c>
      <c r="L413" t="s">
        <v>84</v>
      </c>
      <c r="M413" t="s">
        <v>85</v>
      </c>
      <c r="N413">
        <v>2</v>
      </c>
      <c r="O413" s="1">
        <v>44628.400868055556</v>
      </c>
      <c r="P413" s="1">
        <v>44628.407037037039</v>
      </c>
      <c r="Q413">
        <v>289</v>
      </c>
      <c r="R413">
        <v>244</v>
      </c>
      <c r="S413" t="b">
        <v>0</v>
      </c>
      <c r="T413" t="s">
        <v>86</v>
      </c>
      <c r="U413" t="b">
        <v>0</v>
      </c>
      <c r="V413" t="s">
        <v>191</v>
      </c>
      <c r="W413" s="1">
        <v>44628.403321759259</v>
      </c>
      <c r="X413">
        <v>134</v>
      </c>
      <c r="Y413">
        <v>37</v>
      </c>
      <c r="Z413">
        <v>0</v>
      </c>
      <c r="AA413">
        <v>37</v>
      </c>
      <c r="AB413">
        <v>0</v>
      </c>
      <c r="AC413">
        <v>22</v>
      </c>
      <c r="AD413">
        <v>1</v>
      </c>
      <c r="AE413">
        <v>0</v>
      </c>
      <c r="AF413">
        <v>0</v>
      </c>
      <c r="AG413">
        <v>0</v>
      </c>
      <c r="AH413" t="s">
        <v>104</v>
      </c>
      <c r="AI413" s="1">
        <v>44628.407037037039</v>
      </c>
      <c r="AJ413">
        <v>110</v>
      </c>
      <c r="AK413">
        <v>2</v>
      </c>
      <c r="AL413">
        <v>0</v>
      </c>
      <c r="AM413">
        <v>2</v>
      </c>
      <c r="AN413">
        <v>0</v>
      </c>
      <c r="AO413">
        <v>2</v>
      </c>
      <c r="AP413">
        <v>-1</v>
      </c>
      <c r="AQ413">
        <v>0</v>
      </c>
      <c r="AR413">
        <v>0</v>
      </c>
      <c r="AS413">
        <v>0</v>
      </c>
      <c r="AT413" t="s">
        <v>86</v>
      </c>
      <c r="AU413" t="s">
        <v>86</v>
      </c>
      <c r="AV413" t="s">
        <v>86</v>
      </c>
      <c r="AW413" t="s">
        <v>86</v>
      </c>
      <c r="AX413" t="s">
        <v>86</v>
      </c>
      <c r="AY413" t="s">
        <v>86</v>
      </c>
      <c r="AZ413" t="s">
        <v>86</v>
      </c>
      <c r="BA413" t="s">
        <v>86</v>
      </c>
      <c r="BB413" t="s">
        <v>86</v>
      </c>
      <c r="BC413" t="s">
        <v>86</v>
      </c>
      <c r="BD413" t="s">
        <v>86</v>
      </c>
      <c r="BE413" t="s">
        <v>86</v>
      </c>
    </row>
    <row r="414" spans="1:57" x14ac:dyDescent="0.45">
      <c r="A414" t="s">
        <v>1005</v>
      </c>
      <c r="B414" t="s">
        <v>77</v>
      </c>
      <c r="C414" t="s">
        <v>155</v>
      </c>
      <c r="D414" t="s">
        <v>79</v>
      </c>
      <c r="E414" s="2" t="str">
        <f>HYPERLINK("capsilon://?command=openfolder&amp;siteaddress=envoy.emaiq-na2.net&amp;folderid=FX486B8EED-4F46-716C-2731-A00D26440175","FX2203187")</f>
        <v>FX2203187</v>
      </c>
      <c r="F414" t="s">
        <v>80</v>
      </c>
      <c r="G414" t="s">
        <v>80</v>
      </c>
      <c r="H414" t="s">
        <v>81</v>
      </c>
      <c r="I414" t="s">
        <v>1006</v>
      </c>
      <c r="J414">
        <v>316</v>
      </c>
      <c r="K414" t="s">
        <v>83</v>
      </c>
      <c r="L414" t="s">
        <v>84</v>
      </c>
      <c r="M414" t="s">
        <v>85</v>
      </c>
      <c r="N414">
        <v>2</v>
      </c>
      <c r="O414" s="1">
        <v>44628.429756944446</v>
      </c>
      <c r="P414" s="1">
        <v>44628.502893518518</v>
      </c>
      <c r="Q414">
        <v>346</v>
      </c>
      <c r="R414">
        <v>5973</v>
      </c>
      <c r="S414" t="b">
        <v>0</v>
      </c>
      <c r="T414" t="s">
        <v>86</v>
      </c>
      <c r="U414" t="b">
        <v>0</v>
      </c>
      <c r="V414" t="s">
        <v>96</v>
      </c>
      <c r="W414" s="1">
        <v>44628.466365740744</v>
      </c>
      <c r="X414">
        <v>3120</v>
      </c>
      <c r="Y414">
        <v>393</v>
      </c>
      <c r="Z414">
        <v>0</v>
      </c>
      <c r="AA414">
        <v>393</v>
      </c>
      <c r="AB414">
        <v>27</v>
      </c>
      <c r="AC414">
        <v>244</v>
      </c>
      <c r="AD414">
        <v>-77</v>
      </c>
      <c r="AE414">
        <v>0</v>
      </c>
      <c r="AF414">
        <v>0</v>
      </c>
      <c r="AG414">
        <v>0</v>
      </c>
      <c r="AH414" t="s">
        <v>216</v>
      </c>
      <c r="AI414" s="1">
        <v>44628.502893518518</v>
      </c>
      <c r="AJ414">
        <v>2823</v>
      </c>
      <c r="AK414">
        <v>0</v>
      </c>
      <c r="AL414">
        <v>0</v>
      </c>
      <c r="AM414">
        <v>0</v>
      </c>
      <c r="AN414">
        <v>27</v>
      </c>
      <c r="AO414">
        <v>1</v>
      </c>
      <c r="AP414">
        <v>-77</v>
      </c>
      <c r="AQ414">
        <v>0</v>
      </c>
      <c r="AR414">
        <v>0</v>
      </c>
      <c r="AS414">
        <v>0</v>
      </c>
      <c r="AT414" t="s">
        <v>86</v>
      </c>
      <c r="AU414" t="s">
        <v>86</v>
      </c>
      <c r="AV414" t="s">
        <v>86</v>
      </c>
      <c r="AW414" t="s">
        <v>86</v>
      </c>
      <c r="AX414" t="s">
        <v>86</v>
      </c>
      <c r="AY414" t="s">
        <v>86</v>
      </c>
      <c r="AZ414" t="s">
        <v>86</v>
      </c>
      <c r="BA414" t="s">
        <v>86</v>
      </c>
      <c r="BB414" t="s">
        <v>86</v>
      </c>
      <c r="BC414" t="s">
        <v>86</v>
      </c>
      <c r="BD414" t="s">
        <v>86</v>
      </c>
      <c r="BE414" t="s">
        <v>86</v>
      </c>
    </row>
    <row r="415" spans="1:57" x14ac:dyDescent="0.45">
      <c r="A415" t="s">
        <v>1007</v>
      </c>
      <c r="B415" t="s">
        <v>77</v>
      </c>
      <c r="C415" t="s">
        <v>496</v>
      </c>
      <c r="D415" t="s">
        <v>79</v>
      </c>
      <c r="E415" s="2" t="str">
        <f>HYPERLINK("capsilon://?command=openfolder&amp;siteaddress=envoy.emaiq-na2.net&amp;folderid=FXBDED492E-5BAF-5396-2450-8AE53AAA7EC1","FX2202434")</f>
        <v>FX2202434</v>
      </c>
      <c r="F415" t="s">
        <v>80</v>
      </c>
      <c r="G415" t="s">
        <v>80</v>
      </c>
      <c r="H415" t="s">
        <v>81</v>
      </c>
      <c r="I415" t="s">
        <v>1008</v>
      </c>
      <c r="J415">
        <v>28</v>
      </c>
      <c r="K415" t="s">
        <v>83</v>
      </c>
      <c r="L415" t="s">
        <v>84</v>
      </c>
      <c r="M415" t="s">
        <v>85</v>
      </c>
      <c r="N415">
        <v>2</v>
      </c>
      <c r="O415" s="1">
        <v>44628.430138888885</v>
      </c>
      <c r="P415" s="1">
        <v>44628.457349537035</v>
      </c>
      <c r="Q415">
        <v>2006</v>
      </c>
      <c r="R415">
        <v>345</v>
      </c>
      <c r="S415" t="b">
        <v>0</v>
      </c>
      <c r="T415" t="s">
        <v>86</v>
      </c>
      <c r="U415" t="b">
        <v>0</v>
      </c>
      <c r="V415" t="s">
        <v>92</v>
      </c>
      <c r="W415" s="1">
        <v>44628.434386574074</v>
      </c>
      <c r="X415">
        <v>151</v>
      </c>
      <c r="Y415">
        <v>21</v>
      </c>
      <c r="Z415">
        <v>0</v>
      </c>
      <c r="AA415">
        <v>21</v>
      </c>
      <c r="AB415">
        <v>0</v>
      </c>
      <c r="AC415">
        <v>15</v>
      </c>
      <c r="AD415">
        <v>7</v>
      </c>
      <c r="AE415">
        <v>0</v>
      </c>
      <c r="AF415">
        <v>0</v>
      </c>
      <c r="AG415">
        <v>0</v>
      </c>
      <c r="AH415" t="s">
        <v>104</v>
      </c>
      <c r="AI415" s="1">
        <v>44628.457349537035</v>
      </c>
      <c r="AJ415">
        <v>194</v>
      </c>
      <c r="AK415">
        <v>1</v>
      </c>
      <c r="AL415">
        <v>0</v>
      </c>
      <c r="AM415">
        <v>1</v>
      </c>
      <c r="AN415">
        <v>0</v>
      </c>
      <c r="AO415">
        <v>1</v>
      </c>
      <c r="AP415">
        <v>6</v>
      </c>
      <c r="AQ415">
        <v>0</v>
      </c>
      <c r="AR415">
        <v>0</v>
      </c>
      <c r="AS415">
        <v>0</v>
      </c>
      <c r="AT415" t="s">
        <v>86</v>
      </c>
      <c r="AU415" t="s">
        <v>86</v>
      </c>
      <c r="AV415" t="s">
        <v>86</v>
      </c>
      <c r="AW415" t="s">
        <v>86</v>
      </c>
      <c r="AX415" t="s">
        <v>86</v>
      </c>
      <c r="AY415" t="s">
        <v>86</v>
      </c>
      <c r="AZ415" t="s">
        <v>86</v>
      </c>
      <c r="BA415" t="s">
        <v>86</v>
      </c>
      <c r="BB415" t="s">
        <v>86</v>
      </c>
      <c r="BC415" t="s">
        <v>86</v>
      </c>
      <c r="BD415" t="s">
        <v>86</v>
      </c>
      <c r="BE415" t="s">
        <v>86</v>
      </c>
    </row>
    <row r="416" spans="1:57" x14ac:dyDescent="0.45">
      <c r="A416" t="s">
        <v>1009</v>
      </c>
      <c r="B416" t="s">
        <v>77</v>
      </c>
      <c r="C416" t="s">
        <v>1010</v>
      </c>
      <c r="D416" t="s">
        <v>79</v>
      </c>
      <c r="E416" s="2" t="str">
        <f>HYPERLINK("capsilon://?command=openfolder&amp;siteaddress=envoy.emaiq-na2.net&amp;folderid=FX8F532EE8-532D-A4D2-C963-39CC4DE39446","FX2201520")</f>
        <v>FX2201520</v>
      </c>
      <c r="F416" t="s">
        <v>80</v>
      </c>
      <c r="G416" t="s">
        <v>80</v>
      </c>
      <c r="H416" t="s">
        <v>81</v>
      </c>
      <c r="I416" t="s">
        <v>1011</v>
      </c>
      <c r="J416">
        <v>66</v>
      </c>
      <c r="K416" t="s">
        <v>83</v>
      </c>
      <c r="L416" t="s">
        <v>84</v>
      </c>
      <c r="M416" t="s">
        <v>85</v>
      </c>
      <c r="N416">
        <v>1</v>
      </c>
      <c r="O416" s="1">
        <v>44628.434490740743</v>
      </c>
      <c r="P416" s="1">
        <v>44628.441157407404</v>
      </c>
      <c r="Q416">
        <v>374</v>
      </c>
      <c r="R416">
        <v>202</v>
      </c>
      <c r="S416" t="b">
        <v>0</v>
      </c>
      <c r="T416" t="s">
        <v>86</v>
      </c>
      <c r="U416" t="b">
        <v>0</v>
      </c>
      <c r="V416" t="s">
        <v>92</v>
      </c>
      <c r="W416" s="1">
        <v>44628.441157407404</v>
      </c>
      <c r="X416">
        <v>202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66</v>
      </c>
      <c r="AE416">
        <v>52</v>
      </c>
      <c r="AF416">
        <v>0</v>
      </c>
      <c r="AG416">
        <v>2</v>
      </c>
      <c r="AH416" t="s">
        <v>86</v>
      </c>
      <c r="AI416" t="s">
        <v>86</v>
      </c>
      <c r="AJ416" t="s">
        <v>86</v>
      </c>
      <c r="AK416" t="s">
        <v>86</v>
      </c>
      <c r="AL416" t="s">
        <v>86</v>
      </c>
      <c r="AM416" t="s">
        <v>86</v>
      </c>
      <c r="AN416" t="s">
        <v>86</v>
      </c>
      <c r="AO416" t="s">
        <v>86</v>
      </c>
      <c r="AP416" t="s">
        <v>86</v>
      </c>
      <c r="AQ416" t="s">
        <v>86</v>
      </c>
      <c r="AR416" t="s">
        <v>86</v>
      </c>
      <c r="AS416" t="s">
        <v>86</v>
      </c>
      <c r="AT416" t="s">
        <v>86</v>
      </c>
      <c r="AU416" t="s">
        <v>86</v>
      </c>
      <c r="AV416" t="s">
        <v>86</v>
      </c>
      <c r="AW416" t="s">
        <v>86</v>
      </c>
      <c r="AX416" t="s">
        <v>86</v>
      </c>
      <c r="AY416" t="s">
        <v>86</v>
      </c>
      <c r="AZ416" t="s">
        <v>86</v>
      </c>
      <c r="BA416" t="s">
        <v>86</v>
      </c>
      <c r="BB416" t="s">
        <v>86</v>
      </c>
      <c r="BC416" t="s">
        <v>86</v>
      </c>
      <c r="BD416" t="s">
        <v>86</v>
      </c>
      <c r="BE416" t="s">
        <v>86</v>
      </c>
    </row>
    <row r="417" spans="1:57" x14ac:dyDescent="0.45">
      <c r="A417" t="s">
        <v>1012</v>
      </c>
      <c r="B417" t="s">
        <v>77</v>
      </c>
      <c r="C417" t="s">
        <v>1010</v>
      </c>
      <c r="D417" t="s">
        <v>79</v>
      </c>
      <c r="E417" s="2" t="str">
        <f>HYPERLINK("capsilon://?command=openfolder&amp;siteaddress=envoy.emaiq-na2.net&amp;folderid=FX8F532EE8-532D-A4D2-C963-39CC4DE39446","FX2201520")</f>
        <v>FX2201520</v>
      </c>
      <c r="F417" t="s">
        <v>80</v>
      </c>
      <c r="G417" t="s">
        <v>80</v>
      </c>
      <c r="H417" t="s">
        <v>81</v>
      </c>
      <c r="I417" t="s">
        <v>1011</v>
      </c>
      <c r="J417">
        <v>76</v>
      </c>
      <c r="K417" t="s">
        <v>83</v>
      </c>
      <c r="L417" t="s">
        <v>84</v>
      </c>
      <c r="M417" t="s">
        <v>85</v>
      </c>
      <c r="N417">
        <v>2</v>
      </c>
      <c r="O417" s="1">
        <v>44628.441527777781</v>
      </c>
      <c r="P417" s="1">
        <v>44628.457280092596</v>
      </c>
      <c r="Q417">
        <v>282</v>
      </c>
      <c r="R417">
        <v>1079</v>
      </c>
      <c r="S417" t="b">
        <v>0</v>
      </c>
      <c r="T417" t="s">
        <v>86</v>
      </c>
      <c r="U417" t="b">
        <v>1</v>
      </c>
      <c r="V417" t="s">
        <v>92</v>
      </c>
      <c r="W417" s="1">
        <v>44628.448865740742</v>
      </c>
      <c r="X417">
        <v>631</v>
      </c>
      <c r="Y417">
        <v>74</v>
      </c>
      <c r="Z417">
        <v>0</v>
      </c>
      <c r="AA417">
        <v>74</v>
      </c>
      <c r="AB417">
        <v>0</v>
      </c>
      <c r="AC417">
        <v>46</v>
      </c>
      <c r="AD417">
        <v>2</v>
      </c>
      <c r="AE417">
        <v>0</v>
      </c>
      <c r="AF417">
        <v>0</v>
      </c>
      <c r="AG417">
        <v>0</v>
      </c>
      <c r="AH417" t="s">
        <v>88</v>
      </c>
      <c r="AI417" s="1">
        <v>44628.457280092596</v>
      </c>
      <c r="AJ417">
        <v>448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2</v>
      </c>
      <c r="AQ417">
        <v>0</v>
      </c>
      <c r="AR417">
        <v>0</v>
      </c>
      <c r="AS417">
        <v>0</v>
      </c>
      <c r="AT417" t="s">
        <v>86</v>
      </c>
      <c r="AU417" t="s">
        <v>86</v>
      </c>
      <c r="AV417" t="s">
        <v>86</v>
      </c>
      <c r="AW417" t="s">
        <v>86</v>
      </c>
      <c r="AX417" t="s">
        <v>86</v>
      </c>
      <c r="AY417" t="s">
        <v>86</v>
      </c>
      <c r="AZ417" t="s">
        <v>86</v>
      </c>
      <c r="BA417" t="s">
        <v>86</v>
      </c>
      <c r="BB417" t="s">
        <v>86</v>
      </c>
      <c r="BC417" t="s">
        <v>86</v>
      </c>
      <c r="BD417" t="s">
        <v>86</v>
      </c>
      <c r="BE417" t="s">
        <v>86</v>
      </c>
    </row>
    <row r="418" spans="1:57" x14ac:dyDescent="0.45">
      <c r="A418" t="s">
        <v>1013</v>
      </c>
      <c r="B418" t="s">
        <v>77</v>
      </c>
      <c r="C418" t="s">
        <v>425</v>
      </c>
      <c r="D418" t="s">
        <v>79</v>
      </c>
      <c r="E418" s="2" t="str">
        <f>HYPERLINK("capsilon://?command=openfolder&amp;siteaddress=envoy.emaiq-na2.net&amp;folderid=FX2A1A4D45-A0B9-EED7-8C5E-9F91C4FEE538","FX2202633")</f>
        <v>FX2202633</v>
      </c>
      <c r="F418" t="s">
        <v>80</v>
      </c>
      <c r="G418" t="s">
        <v>80</v>
      </c>
      <c r="H418" t="s">
        <v>81</v>
      </c>
      <c r="I418" t="s">
        <v>1014</v>
      </c>
      <c r="J418">
        <v>38</v>
      </c>
      <c r="K418" t="s">
        <v>83</v>
      </c>
      <c r="L418" t="s">
        <v>84</v>
      </c>
      <c r="M418" t="s">
        <v>85</v>
      </c>
      <c r="N418">
        <v>2</v>
      </c>
      <c r="O418" s="1">
        <v>44628.451354166667</v>
      </c>
      <c r="P418" s="1">
        <v>44628.461724537039</v>
      </c>
      <c r="Q418">
        <v>275</v>
      </c>
      <c r="R418">
        <v>621</v>
      </c>
      <c r="S418" t="b">
        <v>0</v>
      </c>
      <c r="T418" t="s">
        <v>86</v>
      </c>
      <c r="U418" t="b">
        <v>0</v>
      </c>
      <c r="V418" t="s">
        <v>191</v>
      </c>
      <c r="W418" s="1">
        <v>44628.456909722219</v>
      </c>
      <c r="X418">
        <v>238</v>
      </c>
      <c r="Y418">
        <v>37</v>
      </c>
      <c r="Z418">
        <v>0</v>
      </c>
      <c r="AA418">
        <v>37</v>
      </c>
      <c r="AB418">
        <v>0</v>
      </c>
      <c r="AC418">
        <v>15</v>
      </c>
      <c r="AD418">
        <v>1</v>
      </c>
      <c r="AE418">
        <v>0</v>
      </c>
      <c r="AF418">
        <v>0</v>
      </c>
      <c r="AG418">
        <v>0</v>
      </c>
      <c r="AH418" t="s">
        <v>88</v>
      </c>
      <c r="AI418" s="1">
        <v>44628.461724537039</v>
      </c>
      <c r="AJ418">
        <v>383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1</v>
      </c>
      <c r="AQ418">
        <v>0</v>
      </c>
      <c r="AR418">
        <v>0</v>
      </c>
      <c r="AS418">
        <v>0</v>
      </c>
      <c r="AT418" t="s">
        <v>86</v>
      </c>
      <c r="AU418" t="s">
        <v>86</v>
      </c>
      <c r="AV418" t="s">
        <v>86</v>
      </c>
      <c r="AW418" t="s">
        <v>86</v>
      </c>
      <c r="AX418" t="s">
        <v>86</v>
      </c>
      <c r="AY418" t="s">
        <v>86</v>
      </c>
      <c r="AZ418" t="s">
        <v>86</v>
      </c>
      <c r="BA418" t="s">
        <v>86</v>
      </c>
      <c r="BB418" t="s">
        <v>86</v>
      </c>
      <c r="BC418" t="s">
        <v>86</v>
      </c>
      <c r="BD418" t="s">
        <v>86</v>
      </c>
      <c r="BE418" t="s">
        <v>86</v>
      </c>
    </row>
    <row r="419" spans="1:57" x14ac:dyDescent="0.45">
      <c r="A419" t="s">
        <v>1015</v>
      </c>
      <c r="B419" t="s">
        <v>77</v>
      </c>
      <c r="C419" t="s">
        <v>496</v>
      </c>
      <c r="D419" t="s">
        <v>79</v>
      </c>
      <c r="E419" s="2" t="str">
        <f>HYPERLINK("capsilon://?command=openfolder&amp;siteaddress=envoy.emaiq-na2.net&amp;folderid=FXBDED492E-5BAF-5396-2450-8AE53AAA7EC1","FX2202434")</f>
        <v>FX2202434</v>
      </c>
      <c r="F419" t="s">
        <v>80</v>
      </c>
      <c r="G419" t="s">
        <v>80</v>
      </c>
      <c r="H419" t="s">
        <v>81</v>
      </c>
      <c r="I419" t="s">
        <v>1016</v>
      </c>
      <c r="J419">
        <v>28</v>
      </c>
      <c r="K419" t="s">
        <v>83</v>
      </c>
      <c r="L419" t="s">
        <v>84</v>
      </c>
      <c r="M419" t="s">
        <v>85</v>
      </c>
      <c r="N419">
        <v>2</v>
      </c>
      <c r="O419" s="1">
        <v>44628.4612037037</v>
      </c>
      <c r="P419" s="1">
        <v>44628.471805555557</v>
      </c>
      <c r="Q419">
        <v>545</v>
      </c>
      <c r="R419">
        <v>371</v>
      </c>
      <c r="S419" t="b">
        <v>0</v>
      </c>
      <c r="T419" t="s">
        <v>86</v>
      </c>
      <c r="U419" t="b">
        <v>0</v>
      </c>
      <c r="V419" t="s">
        <v>191</v>
      </c>
      <c r="W419" s="1">
        <v>44628.468518518515</v>
      </c>
      <c r="X419">
        <v>207</v>
      </c>
      <c r="Y419">
        <v>21</v>
      </c>
      <c r="Z419">
        <v>0</v>
      </c>
      <c r="AA419">
        <v>21</v>
      </c>
      <c r="AB419">
        <v>0</v>
      </c>
      <c r="AC419">
        <v>17</v>
      </c>
      <c r="AD419">
        <v>7</v>
      </c>
      <c r="AE419">
        <v>0</v>
      </c>
      <c r="AF419">
        <v>0</v>
      </c>
      <c r="AG419">
        <v>0</v>
      </c>
      <c r="AH419" t="s">
        <v>104</v>
      </c>
      <c r="AI419" s="1">
        <v>44628.471805555557</v>
      </c>
      <c r="AJ419">
        <v>125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7</v>
      </c>
      <c r="AQ419">
        <v>0</v>
      </c>
      <c r="AR419">
        <v>0</v>
      </c>
      <c r="AS419">
        <v>0</v>
      </c>
      <c r="AT419" t="s">
        <v>86</v>
      </c>
      <c r="AU419" t="s">
        <v>86</v>
      </c>
      <c r="AV419" t="s">
        <v>86</v>
      </c>
      <c r="AW419" t="s">
        <v>86</v>
      </c>
      <c r="AX419" t="s">
        <v>86</v>
      </c>
      <c r="AY419" t="s">
        <v>86</v>
      </c>
      <c r="AZ419" t="s">
        <v>86</v>
      </c>
      <c r="BA419" t="s">
        <v>86</v>
      </c>
      <c r="BB419" t="s">
        <v>86</v>
      </c>
      <c r="BC419" t="s">
        <v>86</v>
      </c>
      <c r="BD419" t="s">
        <v>86</v>
      </c>
      <c r="BE419" t="s">
        <v>86</v>
      </c>
    </row>
    <row r="420" spans="1:57" x14ac:dyDescent="0.45">
      <c r="A420" t="s">
        <v>1017</v>
      </c>
      <c r="B420" t="s">
        <v>77</v>
      </c>
      <c r="C420" t="s">
        <v>571</v>
      </c>
      <c r="D420" t="s">
        <v>79</v>
      </c>
      <c r="E420" s="2" t="str">
        <f>HYPERLINK("capsilon://?command=openfolder&amp;siteaddress=envoy.emaiq-na2.net&amp;folderid=FX4C361CAA-E688-421F-8F81-4C8AE5674DFF","FX2202776")</f>
        <v>FX2202776</v>
      </c>
      <c r="F420" t="s">
        <v>80</v>
      </c>
      <c r="G420" t="s">
        <v>80</v>
      </c>
      <c r="H420" t="s">
        <v>81</v>
      </c>
      <c r="I420" t="s">
        <v>1018</v>
      </c>
      <c r="J420">
        <v>66</v>
      </c>
      <c r="K420" t="s">
        <v>83</v>
      </c>
      <c r="L420" t="s">
        <v>84</v>
      </c>
      <c r="M420" t="s">
        <v>85</v>
      </c>
      <c r="N420">
        <v>2</v>
      </c>
      <c r="O420" s="1">
        <v>44628.464548611111</v>
      </c>
      <c r="P420" s="1">
        <v>44628.472037037034</v>
      </c>
      <c r="Q420">
        <v>559</v>
      </c>
      <c r="R420">
        <v>88</v>
      </c>
      <c r="S420" t="b">
        <v>0</v>
      </c>
      <c r="T420" t="s">
        <v>86</v>
      </c>
      <c r="U420" t="b">
        <v>0</v>
      </c>
      <c r="V420" t="s">
        <v>191</v>
      </c>
      <c r="W420" s="1">
        <v>44628.466111111113</v>
      </c>
      <c r="X420">
        <v>69</v>
      </c>
      <c r="Y420">
        <v>0</v>
      </c>
      <c r="Z420">
        <v>0</v>
      </c>
      <c r="AA420">
        <v>0</v>
      </c>
      <c r="AB420">
        <v>52</v>
      </c>
      <c r="AC420">
        <v>0</v>
      </c>
      <c r="AD420">
        <v>66</v>
      </c>
      <c r="AE420">
        <v>0</v>
      </c>
      <c r="AF420">
        <v>0</v>
      </c>
      <c r="AG420">
        <v>0</v>
      </c>
      <c r="AH420" t="s">
        <v>104</v>
      </c>
      <c r="AI420" s="1">
        <v>44628.472037037034</v>
      </c>
      <c r="AJ420">
        <v>19</v>
      </c>
      <c r="AK420">
        <v>0</v>
      </c>
      <c r="AL420">
        <v>0</v>
      </c>
      <c r="AM420">
        <v>0</v>
      </c>
      <c r="AN420">
        <v>52</v>
      </c>
      <c r="AO420">
        <v>0</v>
      </c>
      <c r="AP420">
        <v>66</v>
      </c>
      <c r="AQ420">
        <v>0</v>
      </c>
      <c r="AR420">
        <v>0</v>
      </c>
      <c r="AS420">
        <v>0</v>
      </c>
      <c r="AT420" t="s">
        <v>86</v>
      </c>
      <c r="AU420" t="s">
        <v>86</v>
      </c>
      <c r="AV420" t="s">
        <v>86</v>
      </c>
      <c r="AW420" t="s">
        <v>86</v>
      </c>
      <c r="AX420" t="s">
        <v>86</v>
      </c>
      <c r="AY420" t="s">
        <v>86</v>
      </c>
      <c r="AZ420" t="s">
        <v>86</v>
      </c>
      <c r="BA420" t="s">
        <v>86</v>
      </c>
      <c r="BB420" t="s">
        <v>86</v>
      </c>
      <c r="BC420" t="s">
        <v>86</v>
      </c>
      <c r="BD420" t="s">
        <v>86</v>
      </c>
      <c r="BE420" t="s">
        <v>86</v>
      </c>
    </row>
    <row r="421" spans="1:57" x14ac:dyDescent="0.45">
      <c r="A421" t="s">
        <v>1019</v>
      </c>
      <c r="B421" t="s">
        <v>77</v>
      </c>
      <c r="C421" t="s">
        <v>425</v>
      </c>
      <c r="D421" t="s">
        <v>79</v>
      </c>
      <c r="E421" s="2" t="str">
        <f>HYPERLINK("capsilon://?command=openfolder&amp;siteaddress=envoy.emaiq-na2.net&amp;folderid=FX2A1A4D45-A0B9-EED7-8C5E-9F91C4FEE538","FX2202633")</f>
        <v>FX2202633</v>
      </c>
      <c r="F421" t="s">
        <v>80</v>
      </c>
      <c r="G421" t="s">
        <v>80</v>
      </c>
      <c r="H421" t="s">
        <v>81</v>
      </c>
      <c r="I421" t="s">
        <v>1020</v>
      </c>
      <c r="J421">
        <v>38</v>
      </c>
      <c r="K421" t="s">
        <v>83</v>
      </c>
      <c r="L421" t="s">
        <v>84</v>
      </c>
      <c r="M421" t="s">
        <v>85</v>
      </c>
      <c r="N421">
        <v>2</v>
      </c>
      <c r="O421" s="1">
        <v>44628.471620370372</v>
      </c>
      <c r="P421" s="1">
        <v>44628.513310185182</v>
      </c>
      <c r="Q421">
        <v>2921</v>
      </c>
      <c r="R421">
        <v>681</v>
      </c>
      <c r="S421" t="b">
        <v>0</v>
      </c>
      <c r="T421" t="s">
        <v>86</v>
      </c>
      <c r="U421" t="b">
        <v>0</v>
      </c>
      <c r="V421" t="s">
        <v>96</v>
      </c>
      <c r="W421" s="1">
        <v>44628.500960648147</v>
      </c>
      <c r="X421">
        <v>335</v>
      </c>
      <c r="Y421">
        <v>37</v>
      </c>
      <c r="Z421">
        <v>0</v>
      </c>
      <c r="AA421">
        <v>37</v>
      </c>
      <c r="AB421">
        <v>0</v>
      </c>
      <c r="AC421">
        <v>15</v>
      </c>
      <c r="AD421">
        <v>1</v>
      </c>
      <c r="AE421">
        <v>0</v>
      </c>
      <c r="AF421">
        <v>0</v>
      </c>
      <c r="AG421">
        <v>0</v>
      </c>
      <c r="AH421" t="s">
        <v>104</v>
      </c>
      <c r="AI421" s="1">
        <v>44628.513310185182</v>
      </c>
      <c r="AJ421">
        <v>309</v>
      </c>
      <c r="AK421">
        <v>2</v>
      </c>
      <c r="AL421">
        <v>0</v>
      </c>
      <c r="AM421">
        <v>2</v>
      </c>
      <c r="AN421">
        <v>0</v>
      </c>
      <c r="AO421">
        <v>2</v>
      </c>
      <c r="AP421">
        <v>-1</v>
      </c>
      <c r="AQ421">
        <v>0</v>
      </c>
      <c r="AR421">
        <v>0</v>
      </c>
      <c r="AS421">
        <v>0</v>
      </c>
      <c r="AT421" t="s">
        <v>86</v>
      </c>
      <c r="AU421" t="s">
        <v>86</v>
      </c>
      <c r="AV421" t="s">
        <v>86</v>
      </c>
      <c r="AW421" t="s">
        <v>86</v>
      </c>
      <c r="AX421" t="s">
        <v>86</v>
      </c>
      <c r="AY421" t="s">
        <v>86</v>
      </c>
      <c r="AZ421" t="s">
        <v>86</v>
      </c>
      <c r="BA421" t="s">
        <v>86</v>
      </c>
      <c r="BB421" t="s">
        <v>86</v>
      </c>
      <c r="BC421" t="s">
        <v>86</v>
      </c>
      <c r="BD421" t="s">
        <v>86</v>
      </c>
      <c r="BE421" t="s">
        <v>86</v>
      </c>
    </row>
    <row r="422" spans="1:57" x14ac:dyDescent="0.45">
      <c r="A422" t="s">
        <v>1021</v>
      </c>
      <c r="B422" t="s">
        <v>77</v>
      </c>
      <c r="C422" t="s">
        <v>730</v>
      </c>
      <c r="D422" t="s">
        <v>79</v>
      </c>
      <c r="E422" s="2" t="str">
        <f>HYPERLINK("capsilon://?command=openfolder&amp;siteaddress=envoy.emaiq-na2.net&amp;folderid=FX4FCAA7E3-26E0-86A2-4FA1-6B2A779DF8E2","FX2112148")</f>
        <v>FX2112148</v>
      </c>
      <c r="F422" t="s">
        <v>80</v>
      </c>
      <c r="G422" t="s">
        <v>80</v>
      </c>
      <c r="H422" t="s">
        <v>81</v>
      </c>
      <c r="I422" t="s">
        <v>1022</v>
      </c>
      <c r="J422">
        <v>94</v>
      </c>
      <c r="K422" t="s">
        <v>83</v>
      </c>
      <c r="L422" t="s">
        <v>84</v>
      </c>
      <c r="M422" t="s">
        <v>85</v>
      </c>
      <c r="N422">
        <v>2</v>
      </c>
      <c r="O422" s="1">
        <v>44628.494085648148</v>
      </c>
      <c r="P422" s="1">
        <v>44628.714456018519</v>
      </c>
      <c r="Q422">
        <v>18216</v>
      </c>
      <c r="R422">
        <v>824</v>
      </c>
      <c r="S422" t="b">
        <v>0</v>
      </c>
      <c r="T422" t="s">
        <v>86</v>
      </c>
      <c r="U422" t="b">
        <v>0</v>
      </c>
      <c r="V422" t="s">
        <v>96</v>
      </c>
      <c r="W422" s="1">
        <v>44628.508333333331</v>
      </c>
      <c r="X422">
        <v>576</v>
      </c>
      <c r="Y422">
        <v>73</v>
      </c>
      <c r="Z422">
        <v>0</v>
      </c>
      <c r="AA422">
        <v>73</v>
      </c>
      <c r="AB422">
        <v>0</v>
      </c>
      <c r="AC422">
        <v>33</v>
      </c>
      <c r="AD422">
        <v>21</v>
      </c>
      <c r="AE422">
        <v>0</v>
      </c>
      <c r="AF422">
        <v>0</v>
      </c>
      <c r="AG422">
        <v>0</v>
      </c>
      <c r="AH422" t="s">
        <v>119</v>
      </c>
      <c r="AI422" s="1">
        <v>44628.714456018519</v>
      </c>
      <c r="AJ422">
        <v>225</v>
      </c>
      <c r="AK422">
        <v>2</v>
      </c>
      <c r="AL422">
        <v>0</v>
      </c>
      <c r="AM422">
        <v>2</v>
      </c>
      <c r="AN422">
        <v>0</v>
      </c>
      <c r="AO422">
        <v>2</v>
      </c>
      <c r="AP422">
        <v>19</v>
      </c>
      <c r="AQ422">
        <v>0</v>
      </c>
      <c r="AR422">
        <v>0</v>
      </c>
      <c r="AS422">
        <v>0</v>
      </c>
      <c r="AT422" t="s">
        <v>86</v>
      </c>
      <c r="AU422" t="s">
        <v>86</v>
      </c>
      <c r="AV422" t="s">
        <v>86</v>
      </c>
      <c r="AW422" t="s">
        <v>86</v>
      </c>
      <c r="AX422" t="s">
        <v>86</v>
      </c>
      <c r="AY422" t="s">
        <v>86</v>
      </c>
      <c r="AZ422" t="s">
        <v>86</v>
      </c>
      <c r="BA422" t="s">
        <v>86</v>
      </c>
      <c r="BB422" t="s">
        <v>86</v>
      </c>
      <c r="BC422" t="s">
        <v>86</v>
      </c>
      <c r="BD422" t="s">
        <v>86</v>
      </c>
      <c r="BE422" t="s">
        <v>86</v>
      </c>
    </row>
    <row r="423" spans="1:57" x14ac:dyDescent="0.45">
      <c r="A423" t="s">
        <v>1023</v>
      </c>
      <c r="B423" t="s">
        <v>77</v>
      </c>
      <c r="C423" t="s">
        <v>422</v>
      </c>
      <c r="D423" t="s">
        <v>79</v>
      </c>
      <c r="E423" s="2" t="str">
        <f>HYPERLINK("capsilon://?command=openfolder&amp;siteaddress=envoy.emaiq-na2.net&amp;folderid=FXD0006A65-5542-CFBB-3415-3FF57546D1EA","FX2201597")</f>
        <v>FX2201597</v>
      </c>
      <c r="F423" t="s">
        <v>80</v>
      </c>
      <c r="G423" t="s">
        <v>80</v>
      </c>
      <c r="H423" t="s">
        <v>81</v>
      </c>
      <c r="I423" t="s">
        <v>1024</v>
      </c>
      <c r="J423">
        <v>30</v>
      </c>
      <c r="K423" t="s">
        <v>83</v>
      </c>
      <c r="L423" t="s">
        <v>84</v>
      </c>
      <c r="M423" t="s">
        <v>85</v>
      </c>
      <c r="N423">
        <v>2</v>
      </c>
      <c r="O423" s="1">
        <v>44628.514050925929</v>
      </c>
      <c r="P423" s="1">
        <v>44628.716296296298</v>
      </c>
      <c r="Q423">
        <v>17318</v>
      </c>
      <c r="R423">
        <v>156</v>
      </c>
      <c r="S423" t="b">
        <v>0</v>
      </c>
      <c r="T423" t="s">
        <v>86</v>
      </c>
      <c r="U423" t="b">
        <v>0</v>
      </c>
      <c r="V423" t="s">
        <v>87</v>
      </c>
      <c r="W423" s="1">
        <v>44628.546134259261</v>
      </c>
      <c r="X423">
        <v>93</v>
      </c>
      <c r="Y423">
        <v>9</v>
      </c>
      <c r="Z423">
        <v>0</v>
      </c>
      <c r="AA423">
        <v>9</v>
      </c>
      <c r="AB423">
        <v>0</v>
      </c>
      <c r="AC423">
        <v>3</v>
      </c>
      <c r="AD423">
        <v>21</v>
      </c>
      <c r="AE423">
        <v>0</v>
      </c>
      <c r="AF423">
        <v>0</v>
      </c>
      <c r="AG423">
        <v>0</v>
      </c>
      <c r="AH423" t="s">
        <v>119</v>
      </c>
      <c r="AI423" s="1">
        <v>44628.716296296298</v>
      </c>
      <c r="AJ423">
        <v>46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21</v>
      </c>
      <c r="AQ423">
        <v>0</v>
      </c>
      <c r="AR423">
        <v>0</v>
      </c>
      <c r="AS423">
        <v>0</v>
      </c>
      <c r="AT423" t="s">
        <v>86</v>
      </c>
      <c r="AU423" t="s">
        <v>86</v>
      </c>
      <c r="AV423" t="s">
        <v>86</v>
      </c>
      <c r="AW423" t="s">
        <v>86</v>
      </c>
      <c r="AX423" t="s">
        <v>86</v>
      </c>
      <c r="AY423" t="s">
        <v>86</v>
      </c>
      <c r="AZ423" t="s">
        <v>86</v>
      </c>
      <c r="BA423" t="s">
        <v>86</v>
      </c>
      <c r="BB423" t="s">
        <v>86</v>
      </c>
      <c r="BC423" t="s">
        <v>86</v>
      </c>
      <c r="BD423" t="s">
        <v>86</v>
      </c>
      <c r="BE423" t="s">
        <v>86</v>
      </c>
    </row>
    <row r="424" spans="1:57" x14ac:dyDescent="0.45">
      <c r="A424" t="s">
        <v>1025</v>
      </c>
      <c r="B424" t="s">
        <v>77</v>
      </c>
      <c r="C424" t="s">
        <v>145</v>
      </c>
      <c r="D424" t="s">
        <v>79</v>
      </c>
      <c r="E424" s="2" t="str">
        <f>HYPERLINK("capsilon://?command=openfolder&amp;siteaddress=envoy.emaiq-na2.net&amp;folderid=FX7AE492E9-585E-854E-BA2D-F8603B6158D5","FX220245")</f>
        <v>FX220245</v>
      </c>
      <c r="F424" t="s">
        <v>80</v>
      </c>
      <c r="G424" t="s">
        <v>80</v>
      </c>
      <c r="H424" t="s">
        <v>81</v>
      </c>
      <c r="I424" t="s">
        <v>1026</v>
      </c>
      <c r="J424">
        <v>38</v>
      </c>
      <c r="K424" t="s">
        <v>83</v>
      </c>
      <c r="L424" t="s">
        <v>84</v>
      </c>
      <c r="M424" t="s">
        <v>85</v>
      </c>
      <c r="N424">
        <v>1</v>
      </c>
      <c r="O424" s="1">
        <v>44628.544918981483</v>
      </c>
      <c r="P424" s="1">
        <v>44628.550104166665</v>
      </c>
      <c r="Q424">
        <v>106</v>
      </c>
      <c r="R424">
        <v>342</v>
      </c>
      <c r="S424" t="b">
        <v>0</v>
      </c>
      <c r="T424" t="s">
        <v>86</v>
      </c>
      <c r="U424" t="b">
        <v>0</v>
      </c>
      <c r="V424" t="s">
        <v>87</v>
      </c>
      <c r="W424" s="1">
        <v>44628.550104166665</v>
      </c>
      <c r="X424">
        <v>342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38</v>
      </c>
      <c r="AE424">
        <v>37</v>
      </c>
      <c r="AF424">
        <v>0</v>
      </c>
      <c r="AG424">
        <v>3</v>
      </c>
      <c r="AH424" t="s">
        <v>86</v>
      </c>
      <c r="AI424" t="s">
        <v>86</v>
      </c>
      <c r="AJ424" t="s">
        <v>86</v>
      </c>
      <c r="AK424" t="s">
        <v>86</v>
      </c>
      <c r="AL424" t="s">
        <v>86</v>
      </c>
      <c r="AM424" t="s">
        <v>86</v>
      </c>
      <c r="AN424" t="s">
        <v>86</v>
      </c>
      <c r="AO424" t="s">
        <v>86</v>
      </c>
      <c r="AP424" t="s">
        <v>86</v>
      </c>
      <c r="AQ424" t="s">
        <v>86</v>
      </c>
      <c r="AR424" t="s">
        <v>86</v>
      </c>
      <c r="AS424" t="s">
        <v>86</v>
      </c>
      <c r="AT424" t="s">
        <v>86</v>
      </c>
      <c r="AU424" t="s">
        <v>86</v>
      </c>
      <c r="AV424" t="s">
        <v>86</v>
      </c>
      <c r="AW424" t="s">
        <v>86</v>
      </c>
      <c r="AX424" t="s">
        <v>86</v>
      </c>
      <c r="AY424" t="s">
        <v>86</v>
      </c>
      <c r="AZ424" t="s">
        <v>86</v>
      </c>
      <c r="BA424" t="s">
        <v>86</v>
      </c>
      <c r="BB424" t="s">
        <v>86</v>
      </c>
      <c r="BC424" t="s">
        <v>86</v>
      </c>
      <c r="BD424" t="s">
        <v>86</v>
      </c>
      <c r="BE424" t="s">
        <v>86</v>
      </c>
    </row>
    <row r="425" spans="1:57" hidden="1" x14ac:dyDescent="0.45">
      <c r="A425" t="s">
        <v>1027</v>
      </c>
      <c r="B425" t="s">
        <v>77</v>
      </c>
      <c r="C425" t="s">
        <v>674</v>
      </c>
      <c r="D425" t="s">
        <v>79</v>
      </c>
      <c r="E425" s="2" t="str">
        <f>HYPERLINK("capsilon://?command=openfolder&amp;siteaddress=envoy.emaiq-na2.net&amp;folderid=FXC08B80A5-E302-C7A8-83DD-3DE223127C2D","FX2202568")</f>
        <v>FX2202568</v>
      </c>
      <c r="F425" t="s">
        <v>80</v>
      </c>
      <c r="G425" t="s">
        <v>80</v>
      </c>
      <c r="H425" t="s">
        <v>81</v>
      </c>
      <c r="I425" t="s">
        <v>1028</v>
      </c>
      <c r="J425">
        <v>66</v>
      </c>
      <c r="K425" t="s">
        <v>83</v>
      </c>
      <c r="L425" t="s">
        <v>84</v>
      </c>
      <c r="M425" t="s">
        <v>85</v>
      </c>
      <c r="N425">
        <v>2</v>
      </c>
      <c r="O425" s="1">
        <v>44621.660960648151</v>
      </c>
      <c r="P425" s="1">
        <v>44622.195347222223</v>
      </c>
      <c r="Q425">
        <v>45995</v>
      </c>
      <c r="R425">
        <v>176</v>
      </c>
      <c r="S425" t="b">
        <v>0</v>
      </c>
      <c r="T425" t="s">
        <v>86</v>
      </c>
      <c r="U425" t="b">
        <v>0</v>
      </c>
      <c r="V425" t="s">
        <v>96</v>
      </c>
      <c r="W425" s="1">
        <v>44622.187199074076</v>
      </c>
      <c r="X425">
        <v>40</v>
      </c>
      <c r="Y425">
        <v>0</v>
      </c>
      <c r="Z425">
        <v>0</v>
      </c>
      <c r="AA425">
        <v>0</v>
      </c>
      <c r="AB425">
        <v>52</v>
      </c>
      <c r="AC425">
        <v>0</v>
      </c>
      <c r="AD425">
        <v>66</v>
      </c>
      <c r="AE425">
        <v>0</v>
      </c>
      <c r="AF425">
        <v>0</v>
      </c>
      <c r="AG425">
        <v>0</v>
      </c>
      <c r="AH425" t="s">
        <v>199</v>
      </c>
      <c r="AI425" s="1">
        <v>44622.195347222223</v>
      </c>
      <c r="AJ425">
        <v>85</v>
      </c>
      <c r="AK425">
        <v>0</v>
      </c>
      <c r="AL425">
        <v>0</v>
      </c>
      <c r="AM425">
        <v>0</v>
      </c>
      <c r="AN425">
        <v>52</v>
      </c>
      <c r="AO425">
        <v>0</v>
      </c>
      <c r="AP425">
        <v>66</v>
      </c>
      <c r="AQ425">
        <v>0</v>
      </c>
      <c r="AR425">
        <v>0</v>
      </c>
      <c r="AS425">
        <v>0</v>
      </c>
      <c r="AT425" t="s">
        <v>86</v>
      </c>
      <c r="AU425" t="s">
        <v>86</v>
      </c>
      <c r="AV425" t="s">
        <v>86</v>
      </c>
      <c r="AW425" t="s">
        <v>86</v>
      </c>
      <c r="AX425" t="s">
        <v>86</v>
      </c>
      <c r="AY425" t="s">
        <v>86</v>
      </c>
      <c r="AZ425" t="s">
        <v>86</v>
      </c>
      <c r="BA425" t="s">
        <v>86</v>
      </c>
      <c r="BB425" t="s">
        <v>86</v>
      </c>
      <c r="BC425" t="s">
        <v>86</v>
      </c>
      <c r="BD425" t="s">
        <v>86</v>
      </c>
      <c r="BE425" t="s">
        <v>86</v>
      </c>
    </row>
    <row r="426" spans="1:57" x14ac:dyDescent="0.45">
      <c r="A426" t="s">
        <v>1029</v>
      </c>
      <c r="B426" t="s">
        <v>77</v>
      </c>
      <c r="C426" t="s">
        <v>1030</v>
      </c>
      <c r="D426" t="s">
        <v>79</v>
      </c>
      <c r="E426" s="2" t="str">
        <f>HYPERLINK("capsilon://?command=openfolder&amp;siteaddress=envoy.emaiq-na2.net&amp;folderid=FXF7B85FE3-EF1E-7A78-C345-CE4665ABA687","FX220118")</f>
        <v>FX220118</v>
      </c>
      <c r="F426" t="s">
        <v>80</v>
      </c>
      <c r="G426" t="s">
        <v>80</v>
      </c>
      <c r="H426" t="s">
        <v>81</v>
      </c>
      <c r="I426" t="s">
        <v>1031</v>
      </c>
      <c r="J426">
        <v>414</v>
      </c>
      <c r="K426" t="s">
        <v>83</v>
      </c>
      <c r="L426" t="s">
        <v>84</v>
      </c>
      <c r="M426" t="s">
        <v>85</v>
      </c>
      <c r="N426">
        <v>1</v>
      </c>
      <c r="O426" s="1">
        <v>44628.548530092594</v>
      </c>
      <c r="P426" s="1">
        <v>44628.557199074072</v>
      </c>
      <c r="Q426">
        <v>137</v>
      </c>
      <c r="R426">
        <v>612</v>
      </c>
      <c r="S426" t="b">
        <v>0</v>
      </c>
      <c r="T426" t="s">
        <v>86</v>
      </c>
      <c r="U426" t="b">
        <v>0</v>
      </c>
      <c r="V426" t="s">
        <v>87</v>
      </c>
      <c r="W426" s="1">
        <v>44628.557199074072</v>
      </c>
      <c r="X426">
        <v>612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414</v>
      </c>
      <c r="AE426">
        <v>329</v>
      </c>
      <c r="AF426">
        <v>0</v>
      </c>
      <c r="AG426">
        <v>12</v>
      </c>
      <c r="AH426" t="s">
        <v>86</v>
      </c>
      <c r="AI426" t="s">
        <v>86</v>
      </c>
      <c r="AJ426" t="s">
        <v>86</v>
      </c>
      <c r="AK426" t="s">
        <v>86</v>
      </c>
      <c r="AL426" t="s">
        <v>86</v>
      </c>
      <c r="AM426" t="s">
        <v>86</v>
      </c>
      <c r="AN426" t="s">
        <v>86</v>
      </c>
      <c r="AO426" t="s">
        <v>86</v>
      </c>
      <c r="AP426" t="s">
        <v>86</v>
      </c>
      <c r="AQ426" t="s">
        <v>86</v>
      </c>
      <c r="AR426" t="s">
        <v>86</v>
      </c>
      <c r="AS426" t="s">
        <v>86</v>
      </c>
      <c r="AT426" t="s">
        <v>86</v>
      </c>
      <c r="AU426" t="s">
        <v>86</v>
      </c>
      <c r="AV426" t="s">
        <v>86</v>
      </c>
      <c r="AW426" t="s">
        <v>86</v>
      </c>
      <c r="AX426" t="s">
        <v>86</v>
      </c>
      <c r="AY426" t="s">
        <v>86</v>
      </c>
      <c r="AZ426" t="s">
        <v>86</v>
      </c>
      <c r="BA426" t="s">
        <v>86</v>
      </c>
      <c r="BB426" t="s">
        <v>86</v>
      </c>
      <c r="BC426" t="s">
        <v>86</v>
      </c>
      <c r="BD426" t="s">
        <v>86</v>
      </c>
      <c r="BE426" t="s">
        <v>86</v>
      </c>
    </row>
    <row r="427" spans="1:57" x14ac:dyDescent="0.45">
      <c r="A427" t="s">
        <v>1032</v>
      </c>
      <c r="B427" t="s">
        <v>77</v>
      </c>
      <c r="C427" t="s">
        <v>145</v>
      </c>
      <c r="D427" t="s">
        <v>79</v>
      </c>
      <c r="E427" s="2" t="str">
        <f>HYPERLINK("capsilon://?command=openfolder&amp;siteaddress=envoy.emaiq-na2.net&amp;folderid=FX7AE492E9-585E-854E-BA2D-F8603B6158D5","FX220245")</f>
        <v>FX220245</v>
      </c>
      <c r="F427" t="s">
        <v>80</v>
      </c>
      <c r="G427" t="s">
        <v>80</v>
      </c>
      <c r="H427" t="s">
        <v>81</v>
      </c>
      <c r="I427" t="s">
        <v>1026</v>
      </c>
      <c r="J427">
        <v>114</v>
      </c>
      <c r="K427" t="s">
        <v>83</v>
      </c>
      <c r="L427" t="s">
        <v>84</v>
      </c>
      <c r="M427" t="s">
        <v>85</v>
      </c>
      <c r="N427">
        <v>2</v>
      </c>
      <c r="O427" s="1">
        <v>44628.550636574073</v>
      </c>
      <c r="P427" s="1">
        <v>44628.687523148146</v>
      </c>
      <c r="Q427">
        <v>11188</v>
      </c>
      <c r="R427">
        <v>639</v>
      </c>
      <c r="S427" t="b">
        <v>0</v>
      </c>
      <c r="T427" t="s">
        <v>86</v>
      </c>
      <c r="U427" t="b">
        <v>1</v>
      </c>
      <c r="V427" t="s">
        <v>87</v>
      </c>
      <c r="W427" s="1">
        <v>44628.562256944446</v>
      </c>
      <c r="X427">
        <v>436</v>
      </c>
      <c r="Y427">
        <v>74</v>
      </c>
      <c r="Z427">
        <v>0</v>
      </c>
      <c r="AA427">
        <v>74</v>
      </c>
      <c r="AB427">
        <v>37</v>
      </c>
      <c r="AC427">
        <v>44</v>
      </c>
      <c r="AD427">
        <v>40</v>
      </c>
      <c r="AE427">
        <v>0</v>
      </c>
      <c r="AF427">
        <v>0</v>
      </c>
      <c r="AG427">
        <v>0</v>
      </c>
      <c r="AH427" t="s">
        <v>216</v>
      </c>
      <c r="AI427" s="1">
        <v>44628.687523148146</v>
      </c>
      <c r="AJ427">
        <v>187</v>
      </c>
      <c r="AK427">
        <v>0</v>
      </c>
      <c r="AL427">
        <v>0</v>
      </c>
      <c r="AM427">
        <v>0</v>
      </c>
      <c r="AN427">
        <v>37</v>
      </c>
      <c r="AO427">
        <v>0</v>
      </c>
      <c r="AP427">
        <v>40</v>
      </c>
      <c r="AQ427">
        <v>0</v>
      </c>
      <c r="AR427">
        <v>0</v>
      </c>
      <c r="AS427">
        <v>0</v>
      </c>
      <c r="AT427" t="s">
        <v>86</v>
      </c>
      <c r="AU427" t="s">
        <v>86</v>
      </c>
      <c r="AV427" t="s">
        <v>86</v>
      </c>
      <c r="AW427" t="s">
        <v>86</v>
      </c>
      <c r="AX427" t="s">
        <v>86</v>
      </c>
      <c r="AY427" t="s">
        <v>86</v>
      </c>
      <c r="AZ427" t="s">
        <v>86</v>
      </c>
      <c r="BA427" t="s">
        <v>86</v>
      </c>
      <c r="BB427" t="s">
        <v>86</v>
      </c>
      <c r="BC427" t="s">
        <v>86</v>
      </c>
      <c r="BD427" t="s">
        <v>86</v>
      </c>
      <c r="BE427" t="s">
        <v>86</v>
      </c>
    </row>
    <row r="428" spans="1:57" x14ac:dyDescent="0.45">
      <c r="A428" t="s">
        <v>1033</v>
      </c>
      <c r="B428" t="s">
        <v>77</v>
      </c>
      <c r="C428" t="s">
        <v>1034</v>
      </c>
      <c r="D428" t="s">
        <v>79</v>
      </c>
      <c r="E428" s="2" t="str">
        <f>HYPERLINK("capsilon://?command=openfolder&amp;siteaddress=envoy.emaiq-na2.net&amp;folderid=FX4B1F08C9-ED5F-71DD-9A38-82D86023F69C","FX2201545")</f>
        <v>FX2201545</v>
      </c>
      <c r="F428" t="s">
        <v>80</v>
      </c>
      <c r="G428" t="s">
        <v>80</v>
      </c>
      <c r="H428" t="s">
        <v>81</v>
      </c>
      <c r="I428" t="s">
        <v>1035</v>
      </c>
      <c r="J428">
        <v>30</v>
      </c>
      <c r="K428" t="s">
        <v>83</v>
      </c>
      <c r="L428" t="s">
        <v>84</v>
      </c>
      <c r="M428" t="s">
        <v>85</v>
      </c>
      <c r="N428">
        <v>2</v>
      </c>
      <c r="O428" s="1">
        <v>44628.553032407406</v>
      </c>
      <c r="P428" s="1">
        <v>44628.716562499998</v>
      </c>
      <c r="Q428">
        <v>13962</v>
      </c>
      <c r="R428">
        <v>167</v>
      </c>
      <c r="S428" t="b">
        <v>0</v>
      </c>
      <c r="T428" t="s">
        <v>86</v>
      </c>
      <c r="U428" t="b">
        <v>0</v>
      </c>
      <c r="V428" t="s">
        <v>87</v>
      </c>
      <c r="W428" s="1">
        <v>44628.563715277778</v>
      </c>
      <c r="X428">
        <v>125</v>
      </c>
      <c r="Y428">
        <v>9</v>
      </c>
      <c r="Z428">
        <v>0</v>
      </c>
      <c r="AA428">
        <v>9</v>
      </c>
      <c r="AB428">
        <v>0</v>
      </c>
      <c r="AC428">
        <v>9</v>
      </c>
      <c r="AD428">
        <v>21</v>
      </c>
      <c r="AE428">
        <v>0</v>
      </c>
      <c r="AF428">
        <v>0</v>
      </c>
      <c r="AG428">
        <v>0</v>
      </c>
      <c r="AH428" t="s">
        <v>216</v>
      </c>
      <c r="AI428" s="1">
        <v>44628.716562499998</v>
      </c>
      <c r="AJ428">
        <v>42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21</v>
      </c>
      <c r="AQ428">
        <v>0</v>
      </c>
      <c r="AR428">
        <v>0</v>
      </c>
      <c r="AS428">
        <v>0</v>
      </c>
      <c r="AT428" t="s">
        <v>86</v>
      </c>
      <c r="AU428" t="s">
        <v>86</v>
      </c>
      <c r="AV428" t="s">
        <v>86</v>
      </c>
      <c r="AW428" t="s">
        <v>86</v>
      </c>
      <c r="AX428" t="s">
        <v>86</v>
      </c>
      <c r="AY428" t="s">
        <v>86</v>
      </c>
      <c r="AZ428" t="s">
        <v>86</v>
      </c>
      <c r="BA428" t="s">
        <v>86</v>
      </c>
      <c r="BB428" t="s">
        <v>86</v>
      </c>
      <c r="BC428" t="s">
        <v>86</v>
      </c>
      <c r="BD428" t="s">
        <v>86</v>
      </c>
      <c r="BE428" t="s">
        <v>86</v>
      </c>
    </row>
    <row r="429" spans="1:57" x14ac:dyDescent="0.45">
      <c r="A429" t="s">
        <v>1036</v>
      </c>
      <c r="B429" t="s">
        <v>77</v>
      </c>
      <c r="C429" t="s">
        <v>1037</v>
      </c>
      <c r="D429" t="s">
        <v>79</v>
      </c>
      <c r="E429" s="2" t="str">
        <f>HYPERLINK("capsilon://?command=openfolder&amp;siteaddress=envoy.emaiq-na2.net&amp;folderid=FX3D905DDB-35D0-4633-2D6F-E08C4A9809B5","FX2202316")</f>
        <v>FX2202316</v>
      </c>
      <c r="F429" t="s">
        <v>80</v>
      </c>
      <c r="G429" t="s">
        <v>80</v>
      </c>
      <c r="H429" t="s">
        <v>81</v>
      </c>
      <c r="I429" t="s">
        <v>1038</v>
      </c>
      <c r="J429">
        <v>517</v>
      </c>
      <c r="K429" t="s">
        <v>83</v>
      </c>
      <c r="L429" t="s">
        <v>84</v>
      </c>
      <c r="M429" t="s">
        <v>85</v>
      </c>
      <c r="N429">
        <v>2</v>
      </c>
      <c r="O429" s="1">
        <v>44628.553263888891</v>
      </c>
      <c r="P429" s="1">
        <v>44628.72928240741</v>
      </c>
      <c r="Q429">
        <v>11829</v>
      </c>
      <c r="R429">
        <v>3379</v>
      </c>
      <c r="S429" t="b">
        <v>0</v>
      </c>
      <c r="T429" t="s">
        <v>86</v>
      </c>
      <c r="U429" t="b">
        <v>0</v>
      </c>
      <c r="V429" t="s">
        <v>87</v>
      </c>
      <c r="W429" s="1">
        <v>44628.627835648149</v>
      </c>
      <c r="X429">
        <v>1722</v>
      </c>
      <c r="Y429">
        <v>117</v>
      </c>
      <c r="Z429">
        <v>0</v>
      </c>
      <c r="AA429">
        <v>117</v>
      </c>
      <c r="AB429">
        <v>0</v>
      </c>
      <c r="AC429">
        <v>30</v>
      </c>
      <c r="AD429">
        <v>400</v>
      </c>
      <c r="AE429">
        <v>0</v>
      </c>
      <c r="AF429">
        <v>0</v>
      </c>
      <c r="AG429">
        <v>0</v>
      </c>
      <c r="AH429" t="s">
        <v>119</v>
      </c>
      <c r="AI429" s="1">
        <v>44628.72928240741</v>
      </c>
      <c r="AJ429">
        <v>995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400</v>
      </c>
      <c r="AQ429">
        <v>0</v>
      </c>
      <c r="AR429">
        <v>0</v>
      </c>
      <c r="AS429">
        <v>0</v>
      </c>
      <c r="AT429" t="s">
        <v>86</v>
      </c>
      <c r="AU429" t="s">
        <v>86</v>
      </c>
      <c r="AV429" t="s">
        <v>86</v>
      </c>
      <c r="AW429" t="s">
        <v>86</v>
      </c>
      <c r="AX429" t="s">
        <v>86</v>
      </c>
      <c r="AY429" t="s">
        <v>86</v>
      </c>
      <c r="AZ429" t="s">
        <v>86</v>
      </c>
      <c r="BA429" t="s">
        <v>86</v>
      </c>
      <c r="BB429" t="s">
        <v>86</v>
      </c>
      <c r="BC429" t="s">
        <v>86</v>
      </c>
      <c r="BD429" t="s">
        <v>86</v>
      </c>
      <c r="BE429" t="s">
        <v>86</v>
      </c>
    </row>
    <row r="430" spans="1:57" hidden="1" x14ac:dyDescent="0.45">
      <c r="A430" t="s">
        <v>1039</v>
      </c>
      <c r="B430" t="s">
        <v>77</v>
      </c>
      <c r="C430" t="s">
        <v>161</v>
      </c>
      <c r="D430" t="s">
        <v>79</v>
      </c>
      <c r="E430" s="2" t="str">
        <f>HYPERLINK("capsilon://?command=openfolder&amp;siteaddress=envoy.emaiq-na2.net&amp;folderid=FX78B9AF11-237F-5DEA-0EFA-9A4AD0D31217","FX2201608")</f>
        <v>FX2201608</v>
      </c>
      <c r="F430" t="s">
        <v>80</v>
      </c>
      <c r="G430" t="s">
        <v>80</v>
      </c>
      <c r="H430" t="s">
        <v>81</v>
      </c>
      <c r="I430" t="s">
        <v>1040</v>
      </c>
      <c r="J430">
        <v>235</v>
      </c>
      <c r="K430" t="s">
        <v>83</v>
      </c>
      <c r="L430" t="s">
        <v>84</v>
      </c>
      <c r="M430" t="s">
        <v>85</v>
      </c>
      <c r="N430">
        <v>2</v>
      </c>
      <c r="O430" s="1">
        <v>44621.662939814814</v>
      </c>
      <c r="P430" s="1">
        <v>44621.755115740743</v>
      </c>
      <c r="Q430">
        <v>6318</v>
      </c>
      <c r="R430">
        <v>1646</v>
      </c>
      <c r="S430" t="b">
        <v>0</v>
      </c>
      <c r="T430" t="s">
        <v>86</v>
      </c>
      <c r="U430" t="b">
        <v>0</v>
      </c>
      <c r="V430" t="s">
        <v>347</v>
      </c>
      <c r="W430" s="1">
        <v>44621.710081018522</v>
      </c>
      <c r="X430">
        <v>843</v>
      </c>
      <c r="Y430">
        <v>210</v>
      </c>
      <c r="Z430">
        <v>0</v>
      </c>
      <c r="AA430">
        <v>210</v>
      </c>
      <c r="AB430">
        <v>9</v>
      </c>
      <c r="AC430">
        <v>109</v>
      </c>
      <c r="AD430">
        <v>25</v>
      </c>
      <c r="AE430">
        <v>0</v>
      </c>
      <c r="AF430">
        <v>0</v>
      </c>
      <c r="AG430">
        <v>0</v>
      </c>
      <c r="AH430" t="s">
        <v>119</v>
      </c>
      <c r="AI430" s="1">
        <v>44621.755115740743</v>
      </c>
      <c r="AJ430">
        <v>745</v>
      </c>
      <c r="AK430">
        <v>0</v>
      </c>
      <c r="AL430">
        <v>0</v>
      </c>
      <c r="AM430">
        <v>0</v>
      </c>
      <c r="AN430">
        <v>9</v>
      </c>
      <c r="AO430">
        <v>0</v>
      </c>
      <c r="AP430">
        <v>25</v>
      </c>
      <c r="AQ430">
        <v>0</v>
      </c>
      <c r="AR430">
        <v>0</v>
      </c>
      <c r="AS430">
        <v>0</v>
      </c>
      <c r="AT430" t="s">
        <v>86</v>
      </c>
      <c r="AU430" t="s">
        <v>86</v>
      </c>
      <c r="AV430" t="s">
        <v>86</v>
      </c>
      <c r="AW430" t="s">
        <v>86</v>
      </c>
      <c r="AX430" t="s">
        <v>86</v>
      </c>
      <c r="AY430" t="s">
        <v>86</v>
      </c>
      <c r="AZ430" t="s">
        <v>86</v>
      </c>
      <c r="BA430" t="s">
        <v>86</v>
      </c>
      <c r="BB430" t="s">
        <v>86</v>
      </c>
      <c r="BC430" t="s">
        <v>86</v>
      </c>
      <c r="BD430" t="s">
        <v>86</v>
      </c>
      <c r="BE430" t="s">
        <v>86</v>
      </c>
    </row>
    <row r="431" spans="1:57" x14ac:dyDescent="0.45">
      <c r="A431" t="s">
        <v>1041</v>
      </c>
      <c r="B431" t="s">
        <v>77</v>
      </c>
      <c r="C431" t="s">
        <v>353</v>
      </c>
      <c r="D431" t="s">
        <v>79</v>
      </c>
      <c r="E431" s="2" t="str">
        <f>HYPERLINK("capsilon://?command=openfolder&amp;siteaddress=envoy.emaiq-na2.net&amp;folderid=FX8AC6A3DB-C9CC-2609-463E-6BBDD369CA9F","FX2203149")</f>
        <v>FX2203149</v>
      </c>
      <c r="F431" t="s">
        <v>80</v>
      </c>
      <c r="G431" t="s">
        <v>80</v>
      </c>
      <c r="H431" t="s">
        <v>81</v>
      </c>
      <c r="I431" t="s">
        <v>1042</v>
      </c>
      <c r="J431">
        <v>204</v>
      </c>
      <c r="K431" t="s">
        <v>83</v>
      </c>
      <c r="L431" t="s">
        <v>84</v>
      </c>
      <c r="M431" t="s">
        <v>85</v>
      </c>
      <c r="N431">
        <v>2</v>
      </c>
      <c r="O431" s="1">
        <v>44628.553935185184</v>
      </c>
      <c r="P431" s="1">
        <v>44628.730138888888</v>
      </c>
      <c r="Q431">
        <v>12903</v>
      </c>
      <c r="R431">
        <v>2321</v>
      </c>
      <c r="S431" t="b">
        <v>0</v>
      </c>
      <c r="T431" t="s">
        <v>86</v>
      </c>
      <c r="U431" t="b">
        <v>0</v>
      </c>
      <c r="V431" t="s">
        <v>347</v>
      </c>
      <c r="W431" s="1">
        <v>44628.614664351851</v>
      </c>
      <c r="X431">
        <v>1619</v>
      </c>
      <c r="Y431">
        <v>124</v>
      </c>
      <c r="Z431">
        <v>0</v>
      </c>
      <c r="AA431">
        <v>124</v>
      </c>
      <c r="AB431">
        <v>64</v>
      </c>
      <c r="AC431">
        <v>93</v>
      </c>
      <c r="AD431">
        <v>80</v>
      </c>
      <c r="AE431">
        <v>0</v>
      </c>
      <c r="AF431">
        <v>0</v>
      </c>
      <c r="AG431">
        <v>0</v>
      </c>
      <c r="AH431" t="s">
        <v>216</v>
      </c>
      <c r="AI431" s="1">
        <v>44628.730138888888</v>
      </c>
      <c r="AJ431">
        <v>427</v>
      </c>
      <c r="AK431">
        <v>3</v>
      </c>
      <c r="AL431">
        <v>0</v>
      </c>
      <c r="AM431">
        <v>3</v>
      </c>
      <c r="AN431">
        <v>64</v>
      </c>
      <c r="AO431">
        <v>3</v>
      </c>
      <c r="AP431">
        <v>77</v>
      </c>
      <c r="AQ431">
        <v>0</v>
      </c>
      <c r="AR431">
        <v>0</v>
      </c>
      <c r="AS431">
        <v>0</v>
      </c>
      <c r="AT431" t="s">
        <v>86</v>
      </c>
      <c r="AU431" t="s">
        <v>86</v>
      </c>
      <c r="AV431" t="s">
        <v>86</v>
      </c>
      <c r="AW431" t="s">
        <v>86</v>
      </c>
      <c r="AX431" t="s">
        <v>86</v>
      </c>
      <c r="AY431" t="s">
        <v>86</v>
      </c>
      <c r="AZ431" t="s">
        <v>86</v>
      </c>
      <c r="BA431" t="s">
        <v>86</v>
      </c>
      <c r="BB431" t="s">
        <v>86</v>
      </c>
      <c r="BC431" t="s">
        <v>86</v>
      </c>
      <c r="BD431" t="s">
        <v>86</v>
      </c>
      <c r="BE431" t="s">
        <v>86</v>
      </c>
    </row>
    <row r="432" spans="1:57" x14ac:dyDescent="0.45">
      <c r="A432" t="s">
        <v>1043</v>
      </c>
      <c r="B432" t="s">
        <v>77</v>
      </c>
      <c r="C432" t="s">
        <v>1034</v>
      </c>
      <c r="D432" t="s">
        <v>79</v>
      </c>
      <c r="E432" s="2" t="str">
        <f>HYPERLINK("capsilon://?command=openfolder&amp;siteaddress=envoy.emaiq-na2.net&amp;folderid=FX4B1F08C9-ED5F-71DD-9A38-82D86023F69C","FX2201545")</f>
        <v>FX2201545</v>
      </c>
      <c r="F432" t="s">
        <v>80</v>
      </c>
      <c r="G432" t="s">
        <v>80</v>
      </c>
      <c r="H432" t="s">
        <v>81</v>
      </c>
      <c r="I432" t="s">
        <v>1044</v>
      </c>
      <c r="J432">
        <v>30</v>
      </c>
      <c r="K432" t="s">
        <v>83</v>
      </c>
      <c r="L432" t="s">
        <v>84</v>
      </c>
      <c r="M432" t="s">
        <v>85</v>
      </c>
      <c r="N432">
        <v>2</v>
      </c>
      <c r="O432" s="1">
        <v>44628.556342592594</v>
      </c>
      <c r="P432" s="1">
        <v>44628.731030092589</v>
      </c>
      <c r="Q432">
        <v>14878</v>
      </c>
      <c r="R432">
        <v>215</v>
      </c>
      <c r="S432" t="b">
        <v>0</v>
      </c>
      <c r="T432" t="s">
        <v>86</v>
      </c>
      <c r="U432" t="b">
        <v>0</v>
      </c>
      <c r="V432" t="s">
        <v>347</v>
      </c>
      <c r="W432" s="1">
        <v>44628.61619212963</v>
      </c>
      <c r="X432">
        <v>131</v>
      </c>
      <c r="Y432">
        <v>9</v>
      </c>
      <c r="Z432">
        <v>0</v>
      </c>
      <c r="AA432">
        <v>9</v>
      </c>
      <c r="AB432">
        <v>0</v>
      </c>
      <c r="AC432">
        <v>9</v>
      </c>
      <c r="AD432">
        <v>21</v>
      </c>
      <c r="AE432">
        <v>0</v>
      </c>
      <c r="AF432">
        <v>0</v>
      </c>
      <c r="AG432">
        <v>0</v>
      </c>
      <c r="AH432" t="s">
        <v>216</v>
      </c>
      <c r="AI432" s="1">
        <v>44628.731030092589</v>
      </c>
      <c r="AJ432">
        <v>77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21</v>
      </c>
      <c r="AQ432">
        <v>0</v>
      </c>
      <c r="AR432">
        <v>0</v>
      </c>
      <c r="AS432">
        <v>0</v>
      </c>
      <c r="AT432" t="s">
        <v>86</v>
      </c>
      <c r="AU432" t="s">
        <v>86</v>
      </c>
      <c r="AV432" t="s">
        <v>86</v>
      </c>
      <c r="AW432" t="s">
        <v>86</v>
      </c>
      <c r="AX432" t="s">
        <v>86</v>
      </c>
      <c r="AY432" t="s">
        <v>86</v>
      </c>
      <c r="AZ432" t="s">
        <v>86</v>
      </c>
      <c r="BA432" t="s">
        <v>86</v>
      </c>
      <c r="BB432" t="s">
        <v>86</v>
      </c>
      <c r="BC432" t="s">
        <v>86</v>
      </c>
      <c r="BD432" t="s">
        <v>86</v>
      </c>
      <c r="BE432" t="s">
        <v>86</v>
      </c>
    </row>
    <row r="433" spans="1:57" x14ac:dyDescent="0.45">
      <c r="A433" t="s">
        <v>1045</v>
      </c>
      <c r="B433" t="s">
        <v>77</v>
      </c>
      <c r="C433" t="s">
        <v>1030</v>
      </c>
      <c r="D433" t="s">
        <v>79</v>
      </c>
      <c r="E433" s="2" t="str">
        <f>HYPERLINK("capsilon://?command=openfolder&amp;siteaddress=envoy.emaiq-na2.net&amp;folderid=FXF7B85FE3-EF1E-7A78-C345-CE4665ABA687","FX220118")</f>
        <v>FX220118</v>
      </c>
      <c r="F433" t="s">
        <v>80</v>
      </c>
      <c r="G433" t="s">
        <v>80</v>
      </c>
      <c r="H433" t="s">
        <v>81</v>
      </c>
      <c r="I433" t="s">
        <v>1031</v>
      </c>
      <c r="J433">
        <v>442</v>
      </c>
      <c r="K433" t="s">
        <v>83</v>
      </c>
      <c r="L433" t="s">
        <v>84</v>
      </c>
      <c r="M433" t="s">
        <v>85</v>
      </c>
      <c r="N433">
        <v>2</v>
      </c>
      <c r="O433" s="1">
        <v>44628.559062499997</v>
      </c>
      <c r="P433" s="1">
        <v>44628.70511574074</v>
      </c>
      <c r="Q433">
        <v>8820</v>
      </c>
      <c r="R433">
        <v>3799</v>
      </c>
      <c r="S433" t="b">
        <v>0</v>
      </c>
      <c r="T433" t="s">
        <v>86</v>
      </c>
      <c r="U433" t="b">
        <v>1</v>
      </c>
      <c r="V433" t="s">
        <v>347</v>
      </c>
      <c r="W433" s="1">
        <v>44628.590520833335</v>
      </c>
      <c r="X433">
        <v>2660</v>
      </c>
      <c r="Y433">
        <v>304</v>
      </c>
      <c r="Z433">
        <v>0</v>
      </c>
      <c r="AA433">
        <v>304</v>
      </c>
      <c r="AB433">
        <v>52</v>
      </c>
      <c r="AC433">
        <v>124</v>
      </c>
      <c r="AD433">
        <v>138</v>
      </c>
      <c r="AE433">
        <v>0</v>
      </c>
      <c r="AF433">
        <v>0</v>
      </c>
      <c r="AG433">
        <v>0</v>
      </c>
      <c r="AH433" t="s">
        <v>119</v>
      </c>
      <c r="AI433" s="1">
        <v>44628.70511574074</v>
      </c>
      <c r="AJ433">
        <v>1120</v>
      </c>
      <c r="AK433">
        <v>7</v>
      </c>
      <c r="AL433">
        <v>0</v>
      </c>
      <c r="AM433">
        <v>7</v>
      </c>
      <c r="AN433">
        <v>52</v>
      </c>
      <c r="AO433">
        <v>7</v>
      </c>
      <c r="AP433">
        <v>131</v>
      </c>
      <c r="AQ433">
        <v>0</v>
      </c>
      <c r="AR433">
        <v>0</v>
      </c>
      <c r="AS433">
        <v>0</v>
      </c>
      <c r="AT433" t="s">
        <v>86</v>
      </c>
      <c r="AU433" t="s">
        <v>86</v>
      </c>
      <c r="AV433" t="s">
        <v>86</v>
      </c>
      <c r="AW433" t="s">
        <v>86</v>
      </c>
      <c r="AX433" t="s">
        <v>86</v>
      </c>
      <c r="AY433" t="s">
        <v>86</v>
      </c>
      <c r="AZ433" t="s">
        <v>86</v>
      </c>
      <c r="BA433" t="s">
        <v>86</v>
      </c>
      <c r="BB433" t="s">
        <v>86</v>
      </c>
      <c r="BC433" t="s">
        <v>86</v>
      </c>
      <c r="BD433" t="s">
        <v>86</v>
      </c>
      <c r="BE433" t="s">
        <v>86</v>
      </c>
    </row>
    <row r="434" spans="1:57" hidden="1" x14ac:dyDescent="0.45">
      <c r="A434" t="s">
        <v>1046</v>
      </c>
      <c r="B434" t="s">
        <v>77</v>
      </c>
      <c r="C434" t="s">
        <v>178</v>
      </c>
      <c r="D434" t="s">
        <v>79</v>
      </c>
      <c r="E434" s="2" t="str">
        <f>HYPERLINK("capsilon://?command=openfolder&amp;siteaddress=envoy.emaiq-na2.net&amp;folderid=FX6BFD8398-695A-0B0F-E3FE-3ED8EA7AB8B2","FX220295")</f>
        <v>FX220295</v>
      </c>
      <c r="F434" t="s">
        <v>80</v>
      </c>
      <c r="G434" t="s">
        <v>80</v>
      </c>
      <c r="H434" t="s">
        <v>81</v>
      </c>
      <c r="I434" t="s">
        <v>1047</v>
      </c>
      <c r="J434">
        <v>179</v>
      </c>
      <c r="K434" t="s">
        <v>83</v>
      </c>
      <c r="L434" t="s">
        <v>84</v>
      </c>
      <c r="M434" t="s">
        <v>85</v>
      </c>
      <c r="N434">
        <v>2</v>
      </c>
      <c r="O434" s="1">
        <v>44621.666377314818</v>
      </c>
      <c r="P434" s="1">
        <v>44621.77</v>
      </c>
      <c r="Q434">
        <v>8126</v>
      </c>
      <c r="R434">
        <v>827</v>
      </c>
      <c r="S434" t="b">
        <v>0</v>
      </c>
      <c r="T434" t="s">
        <v>86</v>
      </c>
      <c r="U434" t="b">
        <v>0</v>
      </c>
      <c r="V434" t="s">
        <v>347</v>
      </c>
      <c r="W434" s="1">
        <v>44621.714560185188</v>
      </c>
      <c r="X434">
        <v>386</v>
      </c>
      <c r="Y434">
        <v>137</v>
      </c>
      <c r="Z434">
        <v>0</v>
      </c>
      <c r="AA434">
        <v>137</v>
      </c>
      <c r="AB434">
        <v>0</v>
      </c>
      <c r="AC434">
        <v>28</v>
      </c>
      <c r="AD434">
        <v>42</v>
      </c>
      <c r="AE434">
        <v>0</v>
      </c>
      <c r="AF434">
        <v>0</v>
      </c>
      <c r="AG434">
        <v>0</v>
      </c>
      <c r="AH434" t="s">
        <v>119</v>
      </c>
      <c r="AI434" s="1">
        <v>44621.77</v>
      </c>
      <c r="AJ434">
        <v>426</v>
      </c>
      <c r="AK434">
        <v>2</v>
      </c>
      <c r="AL434">
        <v>0</v>
      </c>
      <c r="AM434">
        <v>2</v>
      </c>
      <c r="AN434">
        <v>0</v>
      </c>
      <c r="AO434">
        <v>2</v>
      </c>
      <c r="AP434">
        <v>40</v>
      </c>
      <c r="AQ434">
        <v>0</v>
      </c>
      <c r="AR434">
        <v>0</v>
      </c>
      <c r="AS434">
        <v>0</v>
      </c>
      <c r="AT434" t="s">
        <v>86</v>
      </c>
      <c r="AU434" t="s">
        <v>86</v>
      </c>
      <c r="AV434" t="s">
        <v>86</v>
      </c>
      <c r="AW434" t="s">
        <v>86</v>
      </c>
      <c r="AX434" t="s">
        <v>86</v>
      </c>
      <c r="AY434" t="s">
        <v>86</v>
      </c>
      <c r="AZ434" t="s">
        <v>86</v>
      </c>
      <c r="BA434" t="s">
        <v>86</v>
      </c>
      <c r="BB434" t="s">
        <v>86</v>
      </c>
      <c r="BC434" t="s">
        <v>86</v>
      </c>
      <c r="BD434" t="s">
        <v>86</v>
      </c>
      <c r="BE434" t="s">
        <v>86</v>
      </c>
    </row>
    <row r="435" spans="1:57" x14ac:dyDescent="0.45">
      <c r="A435" t="s">
        <v>1048</v>
      </c>
      <c r="B435" t="s">
        <v>77</v>
      </c>
      <c r="C435" t="s">
        <v>1049</v>
      </c>
      <c r="D435" t="s">
        <v>79</v>
      </c>
      <c r="E435" s="2" t="str">
        <f>HYPERLINK("capsilon://?command=openfolder&amp;siteaddress=envoy.emaiq-na2.net&amp;folderid=FX3F6ABDE5-1543-A19A-9E1D-8653B9F27457","FX220293")</f>
        <v>FX220293</v>
      </c>
      <c r="F435" t="s">
        <v>80</v>
      </c>
      <c r="G435" t="s">
        <v>80</v>
      </c>
      <c r="H435" t="s">
        <v>81</v>
      </c>
      <c r="I435" t="s">
        <v>1050</v>
      </c>
      <c r="J435">
        <v>66</v>
      </c>
      <c r="K435" t="s">
        <v>83</v>
      </c>
      <c r="L435" t="s">
        <v>84</v>
      </c>
      <c r="M435" t="s">
        <v>85</v>
      </c>
      <c r="N435">
        <v>2</v>
      </c>
      <c r="O435" s="1">
        <v>44628.573067129626</v>
      </c>
      <c r="P435" s="1">
        <v>44628.734837962962</v>
      </c>
      <c r="Q435">
        <v>13489</v>
      </c>
      <c r="R435">
        <v>488</v>
      </c>
      <c r="S435" t="b">
        <v>0</v>
      </c>
      <c r="T435" t="s">
        <v>86</v>
      </c>
      <c r="U435" t="b">
        <v>0</v>
      </c>
      <c r="V435" t="s">
        <v>347</v>
      </c>
      <c r="W435" s="1">
        <v>44628.618055555555</v>
      </c>
      <c r="X435">
        <v>160</v>
      </c>
      <c r="Y435">
        <v>52</v>
      </c>
      <c r="Z435">
        <v>0</v>
      </c>
      <c r="AA435">
        <v>52</v>
      </c>
      <c r="AB435">
        <v>0</v>
      </c>
      <c r="AC435">
        <v>19</v>
      </c>
      <c r="AD435">
        <v>14</v>
      </c>
      <c r="AE435">
        <v>0</v>
      </c>
      <c r="AF435">
        <v>0</v>
      </c>
      <c r="AG435">
        <v>0</v>
      </c>
      <c r="AH435" t="s">
        <v>216</v>
      </c>
      <c r="AI435" s="1">
        <v>44628.734837962962</v>
      </c>
      <c r="AJ435">
        <v>328</v>
      </c>
      <c r="AK435">
        <v>1</v>
      </c>
      <c r="AL435">
        <v>0</v>
      </c>
      <c r="AM435">
        <v>1</v>
      </c>
      <c r="AN435">
        <v>0</v>
      </c>
      <c r="AO435">
        <v>1</v>
      </c>
      <c r="AP435">
        <v>13</v>
      </c>
      <c r="AQ435">
        <v>0</v>
      </c>
      <c r="AR435">
        <v>0</v>
      </c>
      <c r="AS435">
        <v>0</v>
      </c>
      <c r="AT435" t="s">
        <v>86</v>
      </c>
      <c r="AU435" t="s">
        <v>86</v>
      </c>
      <c r="AV435" t="s">
        <v>86</v>
      </c>
      <c r="AW435" t="s">
        <v>86</v>
      </c>
      <c r="AX435" t="s">
        <v>86</v>
      </c>
      <c r="AY435" t="s">
        <v>86</v>
      </c>
      <c r="AZ435" t="s">
        <v>86</v>
      </c>
      <c r="BA435" t="s">
        <v>86</v>
      </c>
      <c r="BB435" t="s">
        <v>86</v>
      </c>
      <c r="BC435" t="s">
        <v>86</v>
      </c>
      <c r="BD435" t="s">
        <v>86</v>
      </c>
      <c r="BE435" t="s">
        <v>86</v>
      </c>
    </row>
    <row r="436" spans="1:57" x14ac:dyDescent="0.45">
      <c r="A436" t="s">
        <v>1051</v>
      </c>
      <c r="B436" t="s">
        <v>77</v>
      </c>
      <c r="C436" t="s">
        <v>1052</v>
      </c>
      <c r="D436" t="s">
        <v>79</v>
      </c>
      <c r="E436" s="2" t="str">
        <f>HYPERLINK("capsilon://?command=openfolder&amp;siteaddress=envoy.emaiq-na2.net&amp;folderid=FXCEBCA662-6369-9796-3576-A87DDFF4EAE5","FX220397")</f>
        <v>FX220397</v>
      </c>
      <c r="F436" t="s">
        <v>80</v>
      </c>
      <c r="G436" t="s">
        <v>80</v>
      </c>
      <c r="H436" t="s">
        <v>81</v>
      </c>
      <c r="I436" t="s">
        <v>1053</v>
      </c>
      <c r="J436">
        <v>32</v>
      </c>
      <c r="K436" t="s">
        <v>83</v>
      </c>
      <c r="L436" t="s">
        <v>84</v>
      </c>
      <c r="M436" t="s">
        <v>85</v>
      </c>
      <c r="N436">
        <v>1</v>
      </c>
      <c r="O436" s="1">
        <v>44628.573622685188</v>
      </c>
      <c r="P436" s="1">
        <v>44628.63354166667</v>
      </c>
      <c r="Q436">
        <v>4637</v>
      </c>
      <c r="R436">
        <v>540</v>
      </c>
      <c r="S436" t="b">
        <v>0</v>
      </c>
      <c r="T436" t="s">
        <v>86</v>
      </c>
      <c r="U436" t="b">
        <v>0</v>
      </c>
      <c r="V436" t="s">
        <v>87</v>
      </c>
      <c r="W436" s="1">
        <v>44628.63354166667</v>
      </c>
      <c r="X436">
        <v>492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32</v>
      </c>
      <c r="AE436">
        <v>27</v>
      </c>
      <c r="AF436">
        <v>0</v>
      </c>
      <c r="AG436">
        <v>2</v>
      </c>
      <c r="AH436" t="s">
        <v>86</v>
      </c>
      <c r="AI436" t="s">
        <v>86</v>
      </c>
      <c r="AJ436" t="s">
        <v>86</v>
      </c>
      <c r="AK436" t="s">
        <v>86</v>
      </c>
      <c r="AL436" t="s">
        <v>86</v>
      </c>
      <c r="AM436" t="s">
        <v>86</v>
      </c>
      <c r="AN436" t="s">
        <v>86</v>
      </c>
      <c r="AO436" t="s">
        <v>86</v>
      </c>
      <c r="AP436" t="s">
        <v>86</v>
      </c>
      <c r="AQ436" t="s">
        <v>86</v>
      </c>
      <c r="AR436" t="s">
        <v>86</v>
      </c>
      <c r="AS436" t="s">
        <v>86</v>
      </c>
      <c r="AT436" t="s">
        <v>86</v>
      </c>
      <c r="AU436" t="s">
        <v>86</v>
      </c>
      <c r="AV436" t="s">
        <v>86</v>
      </c>
      <c r="AW436" t="s">
        <v>86</v>
      </c>
      <c r="AX436" t="s">
        <v>86</v>
      </c>
      <c r="AY436" t="s">
        <v>86</v>
      </c>
      <c r="AZ436" t="s">
        <v>86</v>
      </c>
      <c r="BA436" t="s">
        <v>86</v>
      </c>
      <c r="BB436" t="s">
        <v>86</v>
      </c>
      <c r="BC436" t="s">
        <v>86</v>
      </c>
      <c r="BD436" t="s">
        <v>86</v>
      </c>
      <c r="BE436" t="s">
        <v>86</v>
      </c>
    </row>
    <row r="437" spans="1:57" x14ac:dyDescent="0.45">
      <c r="A437" t="s">
        <v>1054</v>
      </c>
      <c r="B437" t="s">
        <v>77</v>
      </c>
      <c r="C437" t="s">
        <v>90</v>
      </c>
      <c r="D437" t="s">
        <v>79</v>
      </c>
      <c r="E437" s="2" t="str">
        <f>HYPERLINK("capsilon://?command=openfolder&amp;siteaddress=envoy.emaiq-na2.net&amp;folderid=FX3573C74B-5EB0-0981-6DEB-827E5E460617","FX2202728")</f>
        <v>FX2202728</v>
      </c>
      <c r="F437" t="s">
        <v>80</v>
      </c>
      <c r="G437" t="s">
        <v>80</v>
      </c>
      <c r="H437" t="s">
        <v>81</v>
      </c>
      <c r="I437" t="s">
        <v>1055</v>
      </c>
      <c r="J437">
        <v>66</v>
      </c>
      <c r="K437" t="s">
        <v>83</v>
      </c>
      <c r="L437" t="s">
        <v>84</v>
      </c>
      <c r="M437" t="s">
        <v>85</v>
      </c>
      <c r="N437">
        <v>2</v>
      </c>
      <c r="O437" s="1">
        <v>44628.581354166665</v>
      </c>
      <c r="P437" s="1">
        <v>44628.736388888887</v>
      </c>
      <c r="Q437">
        <v>12924</v>
      </c>
      <c r="R437">
        <v>471</v>
      </c>
      <c r="S437" t="b">
        <v>0</v>
      </c>
      <c r="T437" t="s">
        <v>86</v>
      </c>
      <c r="U437" t="b">
        <v>0</v>
      </c>
      <c r="V437" t="s">
        <v>347</v>
      </c>
      <c r="W437" s="1">
        <v>44628.622546296298</v>
      </c>
      <c r="X437">
        <v>338</v>
      </c>
      <c r="Y437">
        <v>52</v>
      </c>
      <c r="Z437">
        <v>0</v>
      </c>
      <c r="AA437">
        <v>52</v>
      </c>
      <c r="AB437">
        <v>0</v>
      </c>
      <c r="AC437">
        <v>28</v>
      </c>
      <c r="AD437">
        <v>14</v>
      </c>
      <c r="AE437">
        <v>0</v>
      </c>
      <c r="AF437">
        <v>0</v>
      </c>
      <c r="AG437">
        <v>0</v>
      </c>
      <c r="AH437" t="s">
        <v>216</v>
      </c>
      <c r="AI437" s="1">
        <v>44628.736388888887</v>
      </c>
      <c r="AJ437">
        <v>133</v>
      </c>
      <c r="AK437">
        <v>2</v>
      </c>
      <c r="AL437">
        <v>0</v>
      </c>
      <c r="AM437">
        <v>2</v>
      </c>
      <c r="AN437">
        <v>0</v>
      </c>
      <c r="AO437">
        <v>2</v>
      </c>
      <c r="AP437">
        <v>12</v>
      </c>
      <c r="AQ437">
        <v>0</v>
      </c>
      <c r="AR437">
        <v>0</v>
      </c>
      <c r="AS437">
        <v>0</v>
      </c>
      <c r="AT437" t="s">
        <v>86</v>
      </c>
      <c r="AU437" t="s">
        <v>86</v>
      </c>
      <c r="AV437" t="s">
        <v>86</v>
      </c>
      <c r="AW437" t="s">
        <v>86</v>
      </c>
      <c r="AX437" t="s">
        <v>86</v>
      </c>
      <c r="AY437" t="s">
        <v>86</v>
      </c>
      <c r="AZ437" t="s">
        <v>86</v>
      </c>
      <c r="BA437" t="s">
        <v>86</v>
      </c>
      <c r="BB437" t="s">
        <v>86</v>
      </c>
      <c r="BC437" t="s">
        <v>86</v>
      </c>
      <c r="BD437" t="s">
        <v>86</v>
      </c>
      <c r="BE437" t="s">
        <v>86</v>
      </c>
    </row>
    <row r="438" spans="1:57" x14ac:dyDescent="0.45">
      <c r="A438" t="s">
        <v>1056</v>
      </c>
      <c r="B438" t="s">
        <v>77</v>
      </c>
      <c r="C438" t="s">
        <v>1057</v>
      </c>
      <c r="D438" t="s">
        <v>79</v>
      </c>
      <c r="E438" s="2" t="str">
        <f>HYPERLINK("capsilon://?command=openfolder&amp;siteaddress=envoy.emaiq-na2.net&amp;folderid=FXA6C2A0C3-0F61-7E05-2331-BA206FC1DD94","FX2203262")</f>
        <v>FX2203262</v>
      </c>
      <c r="F438" t="s">
        <v>80</v>
      </c>
      <c r="G438" t="s">
        <v>80</v>
      </c>
      <c r="H438" t="s">
        <v>81</v>
      </c>
      <c r="I438" t="s">
        <v>1058</v>
      </c>
      <c r="J438">
        <v>190</v>
      </c>
      <c r="K438" t="s">
        <v>83</v>
      </c>
      <c r="L438" t="s">
        <v>84</v>
      </c>
      <c r="M438" t="s">
        <v>85</v>
      </c>
      <c r="N438">
        <v>2</v>
      </c>
      <c r="O438" s="1">
        <v>44628.586041666669</v>
      </c>
      <c r="P438" s="1">
        <v>44628.755937499998</v>
      </c>
      <c r="Q438">
        <v>12084</v>
      </c>
      <c r="R438">
        <v>2595</v>
      </c>
      <c r="S438" t="b">
        <v>0</v>
      </c>
      <c r="T438" t="s">
        <v>86</v>
      </c>
      <c r="U438" t="b">
        <v>0</v>
      </c>
      <c r="V438" t="s">
        <v>87</v>
      </c>
      <c r="W438" s="1">
        <v>44628.643831018519</v>
      </c>
      <c r="X438">
        <v>888</v>
      </c>
      <c r="Y438">
        <v>174</v>
      </c>
      <c r="Z438">
        <v>0</v>
      </c>
      <c r="AA438">
        <v>174</v>
      </c>
      <c r="AB438">
        <v>0</v>
      </c>
      <c r="AC438">
        <v>80</v>
      </c>
      <c r="AD438">
        <v>16</v>
      </c>
      <c r="AE438">
        <v>0</v>
      </c>
      <c r="AF438">
        <v>0</v>
      </c>
      <c r="AG438">
        <v>0</v>
      </c>
      <c r="AH438" t="s">
        <v>216</v>
      </c>
      <c r="AI438" s="1">
        <v>44628.755937499998</v>
      </c>
      <c r="AJ438">
        <v>524</v>
      </c>
      <c r="AK438">
        <v>1</v>
      </c>
      <c r="AL438">
        <v>0</v>
      </c>
      <c r="AM438">
        <v>1</v>
      </c>
      <c r="AN438">
        <v>0</v>
      </c>
      <c r="AO438">
        <v>1</v>
      </c>
      <c r="AP438">
        <v>15</v>
      </c>
      <c r="AQ438">
        <v>0</v>
      </c>
      <c r="AR438">
        <v>0</v>
      </c>
      <c r="AS438">
        <v>0</v>
      </c>
      <c r="AT438" t="s">
        <v>86</v>
      </c>
      <c r="AU438" t="s">
        <v>86</v>
      </c>
      <c r="AV438" t="s">
        <v>86</v>
      </c>
      <c r="AW438" t="s">
        <v>86</v>
      </c>
      <c r="AX438" t="s">
        <v>86</v>
      </c>
      <c r="AY438" t="s">
        <v>86</v>
      </c>
      <c r="AZ438" t="s">
        <v>86</v>
      </c>
      <c r="BA438" t="s">
        <v>86</v>
      </c>
      <c r="BB438" t="s">
        <v>86</v>
      </c>
      <c r="BC438" t="s">
        <v>86</v>
      </c>
      <c r="BD438" t="s">
        <v>86</v>
      </c>
      <c r="BE438" t="s">
        <v>86</v>
      </c>
    </row>
    <row r="439" spans="1:57" x14ac:dyDescent="0.45">
      <c r="A439" t="s">
        <v>1059</v>
      </c>
      <c r="B439" t="s">
        <v>77</v>
      </c>
      <c r="C439" t="s">
        <v>1060</v>
      </c>
      <c r="D439" t="s">
        <v>79</v>
      </c>
      <c r="E439" s="2" t="str">
        <f>HYPERLINK("capsilon://?command=openfolder&amp;siteaddress=envoy.emaiq-na2.net&amp;folderid=FXAF9B1299-7124-A1B9-DF53-C267C12D9062","FX2202648")</f>
        <v>FX2202648</v>
      </c>
      <c r="F439" t="s">
        <v>80</v>
      </c>
      <c r="G439" t="s">
        <v>80</v>
      </c>
      <c r="H439" t="s">
        <v>81</v>
      </c>
      <c r="I439" t="s">
        <v>1061</v>
      </c>
      <c r="J439">
        <v>66</v>
      </c>
      <c r="K439" t="s">
        <v>83</v>
      </c>
      <c r="L439" t="s">
        <v>84</v>
      </c>
      <c r="M439" t="s">
        <v>85</v>
      </c>
      <c r="N439">
        <v>1</v>
      </c>
      <c r="O439" s="1">
        <v>44628.596053240741</v>
      </c>
      <c r="P439" s="1">
        <v>44628.653622685182</v>
      </c>
      <c r="Q439">
        <v>4769</v>
      </c>
      <c r="R439">
        <v>205</v>
      </c>
      <c r="S439" t="b">
        <v>0</v>
      </c>
      <c r="T439" t="s">
        <v>86</v>
      </c>
      <c r="U439" t="b">
        <v>0</v>
      </c>
      <c r="V439" t="s">
        <v>87</v>
      </c>
      <c r="W439" s="1">
        <v>44628.653622685182</v>
      </c>
      <c r="X439">
        <v>205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66</v>
      </c>
      <c r="AE439">
        <v>52</v>
      </c>
      <c r="AF439">
        <v>0</v>
      </c>
      <c r="AG439">
        <v>1</v>
      </c>
      <c r="AH439" t="s">
        <v>86</v>
      </c>
      <c r="AI439" t="s">
        <v>86</v>
      </c>
      <c r="AJ439" t="s">
        <v>86</v>
      </c>
      <c r="AK439" t="s">
        <v>86</v>
      </c>
      <c r="AL439" t="s">
        <v>86</v>
      </c>
      <c r="AM439" t="s">
        <v>86</v>
      </c>
      <c r="AN439" t="s">
        <v>86</v>
      </c>
      <c r="AO439" t="s">
        <v>86</v>
      </c>
      <c r="AP439" t="s">
        <v>86</v>
      </c>
      <c r="AQ439" t="s">
        <v>86</v>
      </c>
      <c r="AR439" t="s">
        <v>86</v>
      </c>
      <c r="AS439" t="s">
        <v>86</v>
      </c>
      <c r="AT439" t="s">
        <v>86</v>
      </c>
      <c r="AU439" t="s">
        <v>86</v>
      </c>
      <c r="AV439" t="s">
        <v>86</v>
      </c>
      <c r="AW439" t="s">
        <v>86</v>
      </c>
      <c r="AX439" t="s">
        <v>86</v>
      </c>
      <c r="AY439" t="s">
        <v>86</v>
      </c>
      <c r="AZ439" t="s">
        <v>86</v>
      </c>
      <c r="BA439" t="s">
        <v>86</v>
      </c>
      <c r="BB439" t="s">
        <v>86</v>
      </c>
      <c r="BC439" t="s">
        <v>86</v>
      </c>
      <c r="BD439" t="s">
        <v>86</v>
      </c>
      <c r="BE439" t="s">
        <v>86</v>
      </c>
    </row>
    <row r="440" spans="1:57" hidden="1" x14ac:dyDescent="0.45">
      <c r="A440" t="s">
        <v>1062</v>
      </c>
      <c r="B440" t="s">
        <v>77</v>
      </c>
      <c r="C440" t="s">
        <v>148</v>
      </c>
      <c r="D440" t="s">
        <v>79</v>
      </c>
      <c r="E440" s="2" t="str">
        <f>HYPERLINK("capsilon://?command=openfolder&amp;siteaddress=envoy.emaiq-na2.net&amp;folderid=FX0BC8E0F2-2BC0-EDA7-C0D5-A4E1F11E1E0D","FX2202572")</f>
        <v>FX2202572</v>
      </c>
      <c r="F440" t="s">
        <v>80</v>
      </c>
      <c r="G440" t="s">
        <v>80</v>
      </c>
      <c r="H440" t="s">
        <v>81</v>
      </c>
      <c r="I440" t="s">
        <v>149</v>
      </c>
      <c r="J440">
        <v>292</v>
      </c>
      <c r="K440" t="s">
        <v>83</v>
      </c>
      <c r="L440" t="s">
        <v>84</v>
      </c>
      <c r="M440" t="s">
        <v>85</v>
      </c>
      <c r="N440">
        <v>1</v>
      </c>
      <c r="O440" s="1">
        <v>44621.671527777777</v>
      </c>
      <c r="P440" s="1">
        <v>44622.292812500003</v>
      </c>
      <c r="Q440">
        <v>48123</v>
      </c>
      <c r="R440">
        <v>5556</v>
      </c>
      <c r="S440" t="b">
        <v>0</v>
      </c>
      <c r="T440" t="s">
        <v>86</v>
      </c>
      <c r="U440" t="b">
        <v>0</v>
      </c>
      <c r="V440" t="s">
        <v>191</v>
      </c>
      <c r="W440" s="1">
        <v>44622.292812500003</v>
      </c>
      <c r="X440">
        <v>1388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292</v>
      </c>
      <c r="AE440">
        <v>239</v>
      </c>
      <c r="AF440">
        <v>0</v>
      </c>
      <c r="AG440">
        <v>20</v>
      </c>
      <c r="AH440" t="s">
        <v>86</v>
      </c>
      <c r="AI440" t="s">
        <v>86</v>
      </c>
      <c r="AJ440" t="s">
        <v>86</v>
      </c>
      <c r="AK440" t="s">
        <v>86</v>
      </c>
      <c r="AL440" t="s">
        <v>86</v>
      </c>
      <c r="AM440" t="s">
        <v>86</v>
      </c>
      <c r="AN440" t="s">
        <v>86</v>
      </c>
      <c r="AO440" t="s">
        <v>86</v>
      </c>
      <c r="AP440" t="s">
        <v>86</v>
      </c>
      <c r="AQ440" t="s">
        <v>86</v>
      </c>
      <c r="AR440" t="s">
        <v>86</v>
      </c>
      <c r="AS440" t="s">
        <v>86</v>
      </c>
      <c r="AT440" t="s">
        <v>86</v>
      </c>
      <c r="AU440" t="s">
        <v>86</v>
      </c>
      <c r="AV440" t="s">
        <v>86</v>
      </c>
      <c r="AW440" t="s">
        <v>86</v>
      </c>
      <c r="AX440" t="s">
        <v>86</v>
      </c>
      <c r="AY440" t="s">
        <v>86</v>
      </c>
      <c r="AZ440" t="s">
        <v>86</v>
      </c>
      <c r="BA440" t="s">
        <v>86</v>
      </c>
      <c r="BB440" t="s">
        <v>86</v>
      </c>
      <c r="BC440" t="s">
        <v>86</v>
      </c>
      <c r="BD440" t="s">
        <v>86</v>
      </c>
      <c r="BE440" t="s">
        <v>86</v>
      </c>
    </row>
    <row r="441" spans="1:57" x14ac:dyDescent="0.45">
      <c r="A441" t="s">
        <v>1063</v>
      </c>
      <c r="B441" t="s">
        <v>77</v>
      </c>
      <c r="C441" t="s">
        <v>1060</v>
      </c>
      <c r="D441" t="s">
        <v>79</v>
      </c>
      <c r="E441" s="2" t="str">
        <f>HYPERLINK("capsilon://?command=openfolder&amp;siteaddress=envoy.emaiq-na2.net&amp;folderid=FXAF9B1299-7124-A1B9-DF53-C267C12D9062","FX2202648")</f>
        <v>FX2202648</v>
      </c>
      <c r="F441" t="s">
        <v>80</v>
      </c>
      <c r="G441" t="s">
        <v>80</v>
      </c>
      <c r="H441" t="s">
        <v>81</v>
      </c>
      <c r="I441" t="s">
        <v>1064</v>
      </c>
      <c r="J441">
        <v>66</v>
      </c>
      <c r="K441" t="s">
        <v>83</v>
      </c>
      <c r="L441" t="s">
        <v>84</v>
      </c>
      <c r="M441" t="s">
        <v>85</v>
      </c>
      <c r="N441">
        <v>1</v>
      </c>
      <c r="O441" s="1">
        <v>44628.59988425926</v>
      </c>
      <c r="P441" s="1">
        <v>44628.679120370369</v>
      </c>
      <c r="Q441">
        <v>6702</v>
      </c>
      <c r="R441">
        <v>144</v>
      </c>
      <c r="S441" t="b">
        <v>0</v>
      </c>
      <c r="T441" t="s">
        <v>86</v>
      </c>
      <c r="U441" t="b">
        <v>0</v>
      </c>
      <c r="V441" t="s">
        <v>87</v>
      </c>
      <c r="W441" s="1">
        <v>44628.679120370369</v>
      </c>
      <c r="X441">
        <v>98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66</v>
      </c>
      <c r="AE441">
        <v>52</v>
      </c>
      <c r="AF441">
        <v>0</v>
      </c>
      <c r="AG441">
        <v>1</v>
      </c>
      <c r="AH441" t="s">
        <v>86</v>
      </c>
      <c r="AI441" t="s">
        <v>86</v>
      </c>
      <c r="AJ441" t="s">
        <v>86</v>
      </c>
      <c r="AK441" t="s">
        <v>86</v>
      </c>
      <c r="AL441" t="s">
        <v>86</v>
      </c>
      <c r="AM441" t="s">
        <v>86</v>
      </c>
      <c r="AN441" t="s">
        <v>86</v>
      </c>
      <c r="AO441" t="s">
        <v>86</v>
      </c>
      <c r="AP441" t="s">
        <v>86</v>
      </c>
      <c r="AQ441" t="s">
        <v>86</v>
      </c>
      <c r="AR441" t="s">
        <v>86</v>
      </c>
      <c r="AS441" t="s">
        <v>86</v>
      </c>
      <c r="AT441" t="s">
        <v>86</v>
      </c>
      <c r="AU441" t="s">
        <v>86</v>
      </c>
      <c r="AV441" t="s">
        <v>86</v>
      </c>
      <c r="AW441" t="s">
        <v>86</v>
      </c>
      <c r="AX441" t="s">
        <v>86</v>
      </c>
      <c r="AY441" t="s">
        <v>86</v>
      </c>
      <c r="AZ441" t="s">
        <v>86</v>
      </c>
      <c r="BA441" t="s">
        <v>86</v>
      </c>
      <c r="BB441" t="s">
        <v>86</v>
      </c>
      <c r="BC441" t="s">
        <v>86</v>
      </c>
      <c r="BD441" t="s">
        <v>86</v>
      </c>
      <c r="BE441" t="s">
        <v>86</v>
      </c>
    </row>
    <row r="442" spans="1:57" x14ac:dyDescent="0.45">
      <c r="A442" t="s">
        <v>1065</v>
      </c>
      <c r="B442" t="s">
        <v>77</v>
      </c>
      <c r="C442" t="s">
        <v>1060</v>
      </c>
      <c r="D442" t="s">
        <v>79</v>
      </c>
      <c r="E442" s="2" t="str">
        <f>HYPERLINK("capsilon://?command=openfolder&amp;siteaddress=envoy.emaiq-na2.net&amp;folderid=FXAF9B1299-7124-A1B9-DF53-C267C12D9062","FX2202648")</f>
        <v>FX2202648</v>
      </c>
      <c r="F442" t="s">
        <v>80</v>
      </c>
      <c r="G442" t="s">
        <v>80</v>
      </c>
      <c r="H442" t="s">
        <v>81</v>
      </c>
      <c r="I442" t="s">
        <v>1066</v>
      </c>
      <c r="J442">
        <v>38</v>
      </c>
      <c r="K442" t="s">
        <v>83</v>
      </c>
      <c r="L442" t="s">
        <v>84</v>
      </c>
      <c r="M442" t="s">
        <v>85</v>
      </c>
      <c r="N442">
        <v>2</v>
      </c>
      <c r="O442" s="1">
        <v>44628.602037037039</v>
      </c>
      <c r="P442" s="1">
        <v>44628.738807870373</v>
      </c>
      <c r="Q442">
        <v>11534</v>
      </c>
      <c r="R442">
        <v>283</v>
      </c>
      <c r="S442" t="b">
        <v>0</v>
      </c>
      <c r="T442" t="s">
        <v>86</v>
      </c>
      <c r="U442" t="b">
        <v>0</v>
      </c>
      <c r="V442" t="s">
        <v>87</v>
      </c>
      <c r="W442" s="1">
        <v>44628.681030092594</v>
      </c>
      <c r="X442">
        <v>164</v>
      </c>
      <c r="Y442">
        <v>37</v>
      </c>
      <c r="Z442">
        <v>0</v>
      </c>
      <c r="AA442">
        <v>37</v>
      </c>
      <c r="AB442">
        <v>0</v>
      </c>
      <c r="AC442">
        <v>9</v>
      </c>
      <c r="AD442">
        <v>1</v>
      </c>
      <c r="AE442">
        <v>0</v>
      </c>
      <c r="AF442">
        <v>0</v>
      </c>
      <c r="AG442">
        <v>0</v>
      </c>
      <c r="AH442" t="s">
        <v>216</v>
      </c>
      <c r="AI442" s="1">
        <v>44628.738807870373</v>
      </c>
      <c r="AJ442">
        <v>119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1</v>
      </c>
      <c r="AQ442">
        <v>0</v>
      </c>
      <c r="AR442">
        <v>0</v>
      </c>
      <c r="AS442">
        <v>0</v>
      </c>
      <c r="AT442" t="s">
        <v>86</v>
      </c>
      <c r="AU442" t="s">
        <v>86</v>
      </c>
      <c r="AV442" t="s">
        <v>86</v>
      </c>
      <c r="AW442" t="s">
        <v>86</v>
      </c>
      <c r="AX442" t="s">
        <v>86</v>
      </c>
      <c r="AY442" t="s">
        <v>86</v>
      </c>
      <c r="AZ442" t="s">
        <v>86</v>
      </c>
      <c r="BA442" t="s">
        <v>86</v>
      </c>
      <c r="BB442" t="s">
        <v>86</v>
      </c>
      <c r="BC442" t="s">
        <v>86</v>
      </c>
      <c r="BD442" t="s">
        <v>86</v>
      </c>
      <c r="BE442" t="s">
        <v>86</v>
      </c>
    </row>
    <row r="443" spans="1:57" x14ac:dyDescent="0.45">
      <c r="A443" t="s">
        <v>1067</v>
      </c>
      <c r="B443" t="s">
        <v>77</v>
      </c>
      <c r="C443" t="s">
        <v>1068</v>
      </c>
      <c r="D443" t="s">
        <v>79</v>
      </c>
      <c r="E443" s="2" t="str">
        <f>HYPERLINK("capsilon://?command=openfolder&amp;siteaddress=envoy.emaiq-na2.net&amp;folderid=FX2CB56D09-37E9-572E-2E91-8497A50D5279","FX2202748")</f>
        <v>FX2202748</v>
      </c>
      <c r="F443" t="s">
        <v>80</v>
      </c>
      <c r="G443" t="s">
        <v>80</v>
      </c>
      <c r="H443" t="s">
        <v>81</v>
      </c>
      <c r="I443" t="s">
        <v>1069</v>
      </c>
      <c r="J443">
        <v>78</v>
      </c>
      <c r="K443" t="s">
        <v>83</v>
      </c>
      <c r="L443" t="s">
        <v>84</v>
      </c>
      <c r="M443" t="s">
        <v>85</v>
      </c>
      <c r="N443">
        <v>2</v>
      </c>
      <c r="O443" s="1">
        <v>44628.62195601852</v>
      </c>
      <c r="P443" s="1">
        <v>44628.743483796294</v>
      </c>
      <c r="Q443">
        <v>9627</v>
      </c>
      <c r="R443">
        <v>873</v>
      </c>
      <c r="S443" t="b">
        <v>0</v>
      </c>
      <c r="T443" t="s">
        <v>86</v>
      </c>
      <c r="U443" t="b">
        <v>0</v>
      </c>
      <c r="V443" t="s">
        <v>87</v>
      </c>
      <c r="W443" s="1">
        <v>44628.690798611111</v>
      </c>
      <c r="X443">
        <v>470</v>
      </c>
      <c r="Y443">
        <v>86</v>
      </c>
      <c r="Z443">
        <v>0</v>
      </c>
      <c r="AA443">
        <v>86</v>
      </c>
      <c r="AB443">
        <v>0</v>
      </c>
      <c r="AC443">
        <v>34</v>
      </c>
      <c r="AD443">
        <v>-8</v>
      </c>
      <c r="AE443">
        <v>0</v>
      </c>
      <c r="AF443">
        <v>0</v>
      </c>
      <c r="AG443">
        <v>0</v>
      </c>
      <c r="AH443" t="s">
        <v>216</v>
      </c>
      <c r="AI443" s="1">
        <v>44628.743483796294</v>
      </c>
      <c r="AJ443">
        <v>403</v>
      </c>
      <c r="AK443">
        <v>2</v>
      </c>
      <c r="AL443">
        <v>0</v>
      </c>
      <c r="AM443">
        <v>2</v>
      </c>
      <c r="AN443">
        <v>0</v>
      </c>
      <c r="AO443">
        <v>2</v>
      </c>
      <c r="AP443">
        <v>-10</v>
      </c>
      <c r="AQ443">
        <v>0</v>
      </c>
      <c r="AR443">
        <v>0</v>
      </c>
      <c r="AS443">
        <v>0</v>
      </c>
      <c r="AT443" t="s">
        <v>86</v>
      </c>
      <c r="AU443" t="s">
        <v>86</v>
      </c>
      <c r="AV443" t="s">
        <v>86</v>
      </c>
      <c r="AW443" t="s">
        <v>86</v>
      </c>
      <c r="AX443" t="s">
        <v>86</v>
      </c>
      <c r="AY443" t="s">
        <v>86</v>
      </c>
      <c r="AZ443" t="s">
        <v>86</v>
      </c>
      <c r="BA443" t="s">
        <v>86</v>
      </c>
      <c r="BB443" t="s">
        <v>86</v>
      </c>
      <c r="BC443" t="s">
        <v>86</v>
      </c>
      <c r="BD443" t="s">
        <v>86</v>
      </c>
      <c r="BE443" t="s">
        <v>86</v>
      </c>
    </row>
    <row r="444" spans="1:57" hidden="1" x14ac:dyDescent="0.45">
      <c r="A444" t="s">
        <v>1070</v>
      </c>
      <c r="B444" t="s">
        <v>77</v>
      </c>
      <c r="C444" t="s">
        <v>1071</v>
      </c>
      <c r="D444" t="s">
        <v>79</v>
      </c>
      <c r="E444" s="2" t="str">
        <f>HYPERLINK("capsilon://?command=openfolder&amp;siteaddress=envoy.emaiq-na2.net&amp;folderid=FXD326CC76-07FC-2BCD-E352-19ABD40F88C5","FX2201489")</f>
        <v>FX2201489</v>
      </c>
      <c r="F444" t="s">
        <v>80</v>
      </c>
      <c r="G444" t="s">
        <v>80</v>
      </c>
      <c r="H444" t="s">
        <v>81</v>
      </c>
      <c r="I444" t="s">
        <v>1072</v>
      </c>
      <c r="J444">
        <v>28</v>
      </c>
      <c r="K444" t="s">
        <v>83</v>
      </c>
      <c r="L444" t="s">
        <v>84</v>
      </c>
      <c r="M444" t="s">
        <v>85</v>
      </c>
      <c r="N444">
        <v>2</v>
      </c>
      <c r="O444" s="1">
        <v>44621.672743055555</v>
      </c>
      <c r="P444" s="1">
        <v>44621.771435185183</v>
      </c>
      <c r="Q444">
        <v>8143</v>
      </c>
      <c r="R444">
        <v>384</v>
      </c>
      <c r="S444" t="b">
        <v>0</v>
      </c>
      <c r="T444" t="s">
        <v>86</v>
      </c>
      <c r="U444" t="b">
        <v>0</v>
      </c>
      <c r="V444" t="s">
        <v>347</v>
      </c>
      <c r="W444" s="1">
        <v>44621.718854166669</v>
      </c>
      <c r="X444">
        <v>261</v>
      </c>
      <c r="Y444">
        <v>21</v>
      </c>
      <c r="Z444">
        <v>0</v>
      </c>
      <c r="AA444">
        <v>21</v>
      </c>
      <c r="AB444">
        <v>0</v>
      </c>
      <c r="AC444">
        <v>7</v>
      </c>
      <c r="AD444">
        <v>7</v>
      </c>
      <c r="AE444">
        <v>0</v>
      </c>
      <c r="AF444">
        <v>0</v>
      </c>
      <c r="AG444">
        <v>0</v>
      </c>
      <c r="AH444" t="s">
        <v>119</v>
      </c>
      <c r="AI444" s="1">
        <v>44621.771435185183</v>
      </c>
      <c r="AJ444">
        <v>123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7</v>
      </c>
      <c r="AQ444">
        <v>0</v>
      </c>
      <c r="AR444">
        <v>0</v>
      </c>
      <c r="AS444">
        <v>0</v>
      </c>
      <c r="AT444" t="s">
        <v>86</v>
      </c>
      <c r="AU444" t="s">
        <v>86</v>
      </c>
      <c r="AV444" t="s">
        <v>86</v>
      </c>
      <c r="AW444" t="s">
        <v>86</v>
      </c>
      <c r="AX444" t="s">
        <v>86</v>
      </c>
      <c r="AY444" t="s">
        <v>86</v>
      </c>
      <c r="AZ444" t="s">
        <v>86</v>
      </c>
      <c r="BA444" t="s">
        <v>86</v>
      </c>
      <c r="BB444" t="s">
        <v>86</v>
      </c>
      <c r="BC444" t="s">
        <v>86</v>
      </c>
      <c r="BD444" t="s">
        <v>86</v>
      </c>
      <c r="BE444" t="s">
        <v>86</v>
      </c>
    </row>
    <row r="445" spans="1:57" x14ac:dyDescent="0.45">
      <c r="A445" t="s">
        <v>1073</v>
      </c>
      <c r="B445" t="s">
        <v>77</v>
      </c>
      <c r="C445" t="s">
        <v>1052</v>
      </c>
      <c r="D445" t="s">
        <v>79</v>
      </c>
      <c r="E445" s="2" t="str">
        <f>HYPERLINK("capsilon://?command=openfolder&amp;siteaddress=envoy.emaiq-na2.net&amp;folderid=FXCEBCA662-6369-9796-3576-A87DDFF4EAE5","FX220397")</f>
        <v>FX220397</v>
      </c>
      <c r="F445" t="s">
        <v>80</v>
      </c>
      <c r="G445" t="s">
        <v>80</v>
      </c>
      <c r="H445" t="s">
        <v>81</v>
      </c>
      <c r="I445" t="s">
        <v>1053</v>
      </c>
      <c r="J445">
        <v>64</v>
      </c>
      <c r="K445" t="s">
        <v>83</v>
      </c>
      <c r="L445" t="s">
        <v>84</v>
      </c>
      <c r="M445" t="s">
        <v>85</v>
      </c>
      <c r="N445">
        <v>2</v>
      </c>
      <c r="O445" s="1">
        <v>44628.634085648147</v>
      </c>
      <c r="P445" s="1">
        <v>44628.708055555559</v>
      </c>
      <c r="Q445">
        <v>5497</v>
      </c>
      <c r="R445">
        <v>894</v>
      </c>
      <c r="S445" t="b">
        <v>0</v>
      </c>
      <c r="T445" t="s">
        <v>86</v>
      </c>
      <c r="U445" t="b">
        <v>1</v>
      </c>
      <c r="V445" t="s">
        <v>87</v>
      </c>
      <c r="W445" s="1">
        <v>44628.651238425926</v>
      </c>
      <c r="X445">
        <v>640</v>
      </c>
      <c r="Y445">
        <v>72</v>
      </c>
      <c r="Z445">
        <v>0</v>
      </c>
      <c r="AA445">
        <v>72</v>
      </c>
      <c r="AB445">
        <v>0</v>
      </c>
      <c r="AC445">
        <v>60</v>
      </c>
      <c r="AD445">
        <v>-8</v>
      </c>
      <c r="AE445">
        <v>0</v>
      </c>
      <c r="AF445">
        <v>0</v>
      </c>
      <c r="AG445">
        <v>0</v>
      </c>
      <c r="AH445" t="s">
        <v>119</v>
      </c>
      <c r="AI445" s="1">
        <v>44628.708055555559</v>
      </c>
      <c r="AJ445">
        <v>254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-8</v>
      </c>
      <c r="AQ445">
        <v>0</v>
      </c>
      <c r="AR445">
        <v>0</v>
      </c>
      <c r="AS445">
        <v>0</v>
      </c>
      <c r="AT445" t="s">
        <v>86</v>
      </c>
      <c r="AU445" t="s">
        <v>86</v>
      </c>
      <c r="AV445" t="s">
        <v>86</v>
      </c>
      <c r="AW445" t="s">
        <v>86</v>
      </c>
      <c r="AX445" t="s">
        <v>86</v>
      </c>
      <c r="AY445" t="s">
        <v>86</v>
      </c>
      <c r="AZ445" t="s">
        <v>86</v>
      </c>
      <c r="BA445" t="s">
        <v>86</v>
      </c>
      <c r="BB445" t="s">
        <v>86</v>
      </c>
      <c r="BC445" t="s">
        <v>86</v>
      </c>
      <c r="BD445" t="s">
        <v>86</v>
      </c>
      <c r="BE445" t="s">
        <v>86</v>
      </c>
    </row>
    <row r="446" spans="1:57" x14ac:dyDescent="0.45">
      <c r="A446" t="s">
        <v>1074</v>
      </c>
      <c r="B446" t="s">
        <v>77</v>
      </c>
      <c r="C446" t="s">
        <v>1057</v>
      </c>
      <c r="D446" t="s">
        <v>79</v>
      </c>
      <c r="E446" s="2" t="str">
        <f>HYPERLINK("capsilon://?command=openfolder&amp;siteaddress=envoy.emaiq-na2.net&amp;folderid=FXA6C2A0C3-0F61-7E05-2331-BA206FC1DD94","FX2203262")</f>
        <v>FX2203262</v>
      </c>
      <c r="F446" t="s">
        <v>80</v>
      </c>
      <c r="G446" t="s">
        <v>80</v>
      </c>
      <c r="H446" t="s">
        <v>81</v>
      </c>
      <c r="I446" t="s">
        <v>1075</v>
      </c>
      <c r="J446">
        <v>66</v>
      </c>
      <c r="K446" t="s">
        <v>83</v>
      </c>
      <c r="L446" t="s">
        <v>84</v>
      </c>
      <c r="M446" t="s">
        <v>85</v>
      </c>
      <c r="N446">
        <v>2</v>
      </c>
      <c r="O446" s="1">
        <v>44628.635694444441</v>
      </c>
      <c r="P446" s="1">
        <v>44628.743703703702</v>
      </c>
      <c r="Q446">
        <v>9278</v>
      </c>
      <c r="R446">
        <v>54</v>
      </c>
      <c r="S446" t="b">
        <v>0</v>
      </c>
      <c r="T446" t="s">
        <v>86</v>
      </c>
      <c r="U446" t="b">
        <v>0</v>
      </c>
      <c r="V446" t="s">
        <v>87</v>
      </c>
      <c r="W446" s="1">
        <v>44628.69122685185</v>
      </c>
      <c r="X446">
        <v>36</v>
      </c>
      <c r="Y446">
        <v>0</v>
      </c>
      <c r="Z446">
        <v>0</v>
      </c>
      <c r="AA446">
        <v>0</v>
      </c>
      <c r="AB446">
        <v>52</v>
      </c>
      <c r="AC446">
        <v>0</v>
      </c>
      <c r="AD446">
        <v>66</v>
      </c>
      <c r="AE446">
        <v>0</v>
      </c>
      <c r="AF446">
        <v>0</v>
      </c>
      <c r="AG446">
        <v>0</v>
      </c>
      <c r="AH446" t="s">
        <v>216</v>
      </c>
      <c r="AI446" s="1">
        <v>44628.743703703702</v>
      </c>
      <c r="AJ446">
        <v>18</v>
      </c>
      <c r="AK446">
        <v>0</v>
      </c>
      <c r="AL446">
        <v>0</v>
      </c>
      <c r="AM446">
        <v>0</v>
      </c>
      <c r="AN446">
        <v>52</v>
      </c>
      <c r="AO446">
        <v>0</v>
      </c>
      <c r="AP446">
        <v>66</v>
      </c>
      <c r="AQ446">
        <v>0</v>
      </c>
      <c r="AR446">
        <v>0</v>
      </c>
      <c r="AS446">
        <v>0</v>
      </c>
      <c r="AT446" t="s">
        <v>86</v>
      </c>
      <c r="AU446" t="s">
        <v>86</v>
      </c>
      <c r="AV446" t="s">
        <v>86</v>
      </c>
      <c r="AW446" t="s">
        <v>86</v>
      </c>
      <c r="AX446" t="s">
        <v>86</v>
      </c>
      <c r="AY446" t="s">
        <v>86</v>
      </c>
      <c r="AZ446" t="s">
        <v>86</v>
      </c>
      <c r="BA446" t="s">
        <v>86</v>
      </c>
      <c r="BB446" t="s">
        <v>86</v>
      </c>
      <c r="BC446" t="s">
        <v>86</v>
      </c>
      <c r="BD446" t="s">
        <v>86</v>
      </c>
      <c r="BE446" t="s">
        <v>86</v>
      </c>
    </row>
    <row r="447" spans="1:57" x14ac:dyDescent="0.45">
      <c r="A447" t="s">
        <v>1076</v>
      </c>
      <c r="B447" t="s">
        <v>77</v>
      </c>
      <c r="C447" t="s">
        <v>136</v>
      </c>
      <c r="D447" t="s">
        <v>79</v>
      </c>
      <c r="E447" s="2" t="str">
        <f>HYPERLINK("capsilon://?command=openfolder&amp;siteaddress=envoy.emaiq-na2.net&amp;folderid=FX83034511-EF1A-75CF-4FD0-1C7FAB2D30F6","FX2202137")</f>
        <v>FX2202137</v>
      </c>
      <c r="F447" t="s">
        <v>80</v>
      </c>
      <c r="G447" t="s">
        <v>80</v>
      </c>
      <c r="H447" t="s">
        <v>81</v>
      </c>
      <c r="I447" t="s">
        <v>1077</v>
      </c>
      <c r="J447">
        <v>37</v>
      </c>
      <c r="K447" t="s">
        <v>83</v>
      </c>
      <c r="L447" t="s">
        <v>84</v>
      </c>
      <c r="M447" t="s">
        <v>85</v>
      </c>
      <c r="N447">
        <v>2</v>
      </c>
      <c r="O447" s="1">
        <v>44628.640752314815</v>
      </c>
      <c r="P447" s="1">
        <v>44628.744942129626</v>
      </c>
      <c r="Q447">
        <v>8498</v>
      </c>
      <c r="R447">
        <v>504</v>
      </c>
      <c r="S447" t="b">
        <v>0</v>
      </c>
      <c r="T447" t="s">
        <v>86</v>
      </c>
      <c r="U447" t="b">
        <v>0</v>
      </c>
      <c r="V447" t="s">
        <v>87</v>
      </c>
      <c r="W447" s="1">
        <v>44628.695844907408</v>
      </c>
      <c r="X447">
        <v>398</v>
      </c>
      <c r="Y447">
        <v>41</v>
      </c>
      <c r="Z447">
        <v>0</v>
      </c>
      <c r="AA447">
        <v>41</v>
      </c>
      <c r="AB447">
        <v>0</v>
      </c>
      <c r="AC447">
        <v>17</v>
      </c>
      <c r="AD447">
        <v>-4</v>
      </c>
      <c r="AE447">
        <v>0</v>
      </c>
      <c r="AF447">
        <v>0</v>
      </c>
      <c r="AG447">
        <v>0</v>
      </c>
      <c r="AH447" t="s">
        <v>216</v>
      </c>
      <c r="AI447" s="1">
        <v>44628.744942129626</v>
      </c>
      <c r="AJ447">
        <v>106</v>
      </c>
      <c r="AK447">
        <v>1</v>
      </c>
      <c r="AL447">
        <v>0</v>
      </c>
      <c r="AM447">
        <v>1</v>
      </c>
      <c r="AN447">
        <v>0</v>
      </c>
      <c r="AO447">
        <v>1</v>
      </c>
      <c r="AP447">
        <v>-5</v>
      </c>
      <c r="AQ447">
        <v>0</v>
      </c>
      <c r="AR447">
        <v>0</v>
      </c>
      <c r="AS447">
        <v>0</v>
      </c>
      <c r="AT447" t="s">
        <v>86</v>
      </c>
      <c r="AU447" t="s">
        <v>86</v>
      </c>
      <c r="AV447" t="s">
        <v>86</v>
      </c>
      <c r="AW447" t="s">
        <v>86</v>
      </c>
      <c r="AX447" t="s">
        <v>86</v>
      </c>
      <c r="AY447" t="s">
        <v>86</v>
      </c>
      <c r="AZ447" t="s">
        <v>86</v>
      </c>
      <c r="BA447" t="s">
        <v>86</v>
      </c>
      <c r="BB447" t="s">
        <v>86</v>
      </c>
      <c r="BC447" t="s">
        <v>86</v>
      </c>
      <c r="BD447" t="s">
        <v>86</v>
      </c>
      <c r="BE447" t="s">
        <v>86</v>
      </c>
    </row>
    <row r="448" spans="1:57" hidden="1" x14ac:dyDescent="0.45">
      <c r="A448" t="s">
        <v>1078</v>
      </c>
      <c r="B448" t="s">
        <v>77</v>
      </c>
      <c r="C448" t="s">
        <v>988</v>
      </c>
      <c r="D448" t="s">
        <v>79</v>
      </c>
      <c r="E448" s="2" t="str">
        <f>HYPERLINK("capsilon://?command=openfolder&amp;siteaddress=envoy.emaiq-na2.net&amp;folderid=FXAD10E1F9-1493-2E27-2D18-07852C15A959","FX2201585")</f>
        <v>FX2201585</v>
      </c>
      <c r="F448" t="s">
        <v>80</v>
      </c>
      <c r="G448" t="s">
        <v>80</v>
      </c>
      <c r="H448" t="s">
        <v>81</v>
      </c>
      <c r="I448" t="s">
        <v>1079</v>
      </c>
      <c r="J448">
        <v>38</v>
      </c>
      <c r="K448" t="s">
        <v>83</v>
      </c>
      <c r="L448" t="s">
        <v>84</v>
      </c>
      <c r="M448" t="s">
        <v>85</v>
      </c>
      <c r="N448">
        <v>2</v>
      </c>
      <c r="O448" s="1">
        <v>44621.681979166664</v>
      </c>
      <c r="P448" s="1">
        <v>44621.77412037037</v>
      </c>
      <c r="Q448">
        <v>7456</v>
      </c>
      <c r="R448">
        <v>505</v>
      </c>
      <c r="S448" t="b">
        <v>0</v>
      </c>
      <c r="T448" t="s">
        <v>86</v>
      </c>
      <c r="U448" t="b">
        <v>0</v>
      </c>
      <c r="V448" t="s">
        <v>347</v>
      </c>
      <c r="W448" s="1">
        <v>44621.722025462965</v>
      </c>
      <c r="X448">
        <v>274</v>
      </c>
      <c r="Y448">
        <v>37</v>
      </c>
      <c r="Z448">
        <v>0</v>
      </c>
      <c r="AA448">
        <v>37</v>
      </c>
      <c r="AB448">
        <v>0</v>
      </c>
      <c r="AC448">
        <v>25</v>
      </c>
      <c r="AD448">
        <v>1</v>
      </c>
      <c r="AE448">
        <v>0</v>
      </c>
      <c r="AF448">
        <v>0</v>
      </c>
      <c r="AG448">
        <v>0</v>
      </c>
      <c r="AH448" t="s">
        <v>119</v>
      </c>
      <c r="AI448" s="1">
        <v>44621.77412037037</v>
      </c>
      <c r="AJ448">
        <v>231</v>
      </c>
      <c r="AK448">
        <v>1</v>
      </c>
      <c r="AL448">
        <v>0</v>
      </c>
      <c r="AM448">
        <v>1</v>
      </c>
      <c r="AN448">
        <v>0</v>
      </c>
      <c r="AO448">
        <v>1</v>
      </c>
      <c r="AP448">
        <v>0</v>
      </c>
      <c r="AQ448">
        <v>0</v>
      </c>
      <c r="AR448">
        <v>0</v>
      </c>
      <c r="AS448">
        <v>0</v>
      </c>
      <c r="AT448" t="s">
        <v>86</v>
      </c>
      <c r="AU448" t="s">
        <v>86</v>
      </c>
      <c r="AV448" t="s">
        <v>86</v>
      </c>
      <c r="AW448" t="s">
        <v>86</v>
      </c>
      <c r="AX448" t="s">
        <v>86</v>
      </c>
      <c r="AY448" t="s">
        <v>86</v>
      </c>
      <c r="AZ448" t="s">
        <v>86</v>
      </c>
      <c r="BA448" t="s">
        <v>86</v>
      </c>
      <c r="BB448" t="s">
        <v>86</v>
      </c>
      <c r="BC448" t="s">
        <v>86</v>
      </c>
      <c r="BD448" t="s">
        <v>86</v>
      </c>
      <c r="BE448" t="s">
        <v>86</v>
      </c>
    </row>
    <row r="449" spans="1:57" x14ac:dyDescent="0.45">
      <c r="A449" t="s">
        <v>1080</v>
      </c>
      <c r="B449" t="s">
        <v>77</v>
      </c>
      <c r="C449" t="s">
        <v>197</v>
      </c>
      <c r="D449" t="s">
        <v>79</v>
      </c>
      <c r="E449" s="2" t="str">
        <f>HYPERLINK("capsilon://?command=openfolder&amp;siteaddress=envoy.emaiq-na2.net&amp;folderid=FX5EB18F4E-C159-1C07-BEF8-5FD9AB62FB97","FX2203267")</f>
        <v>FX2203267</v>
      </c>
      <c r="F449" t="s">
        <v>80</v>
      </c>
      <c r="G449" t="s">
        <v>80</v>
      </c>
      <c r="H449" t="s">
        <v>81</v>
      </c>
      <c r="I449" t="s">
        <v>1081</v>
      </c>
      <c r="J449">
        <v>258</v>
      </c>
      <c r="K449" t="s">
        <v>83</v>
      </c>
      <c r="L449" t="s">
        <v>84</v>
      </c>
      <c r="M449" t="s">
        <v>85</v>
      </c>
      <c r="N449">
        <v>1</v>
      </c>
      <c r="O449" s="1">
        <v>44628.649687500001</v>
      </c>
      <c r="P449" s="1">
        <v>44629.191863425927</v>
      </c>
      <c r="Q449">
        <v>40424</v>
      </c>
      <c r="R449">
        <v>6420</v>
      </c>
      <c r="S449" t="b">
        <v>0</v>
      </c>
      <c r="T449" t="s">
        <v>86</v>
      </c>
      <c r="U449" t="b">
        <v>0</v>
      </c>
      <c r="V449" t="s">
        <v>191</v>
      </c>
      <c r="W449" s="1">
        <v>44629.191863425927</v>
      </c>
      <c r="X449">
        <v>2024</v>
      </c>
      <c r="Y449">
        <v>3</v>
      </c>
      <c r="Z449">
        <v>0</v>
      </c>
      <c r="AA449">
        <v>3</v>
      </c>
      <c r="AB449">
        <v>0</v>
      </c>
      <c r="AC449">
        <v>12</v>
      </c>
      <c r="AD449">
        <v>255</v>
      </c>
      <c r="AE449">
        <v>225</v>
      </c>
      <c r="AF449">
        <v>0</v>
      </c>
      <c r="AG449">
        <v>15</v>
      </c>
      <c r="AH449" t="s">
        <v>86</v>
      </c>
      <c r="AI449" t="s">
        <v>86</v>
      </c>
      <c r="AJ449" t="s">
        <v>86</v>
      </c>
      <c r="AK449" t="s">
        <v>86</v>
      </c>
      <c r="AL449" t="s">
        <v>86</v>
      </c>
      <c r="AM449" t="s">
        <v>86</v>
      </c>
      <c r="AN449" t="s">
        <v>86</v>
      </c>
      <c r="AO449" t="s">
        <v>86</v>
      </c>
      <c r="AP449" t="s">
        <v>86</v>
      </c>
      <c r="AQ449" t="s">
        <v>86</v>
      </c>
      <c r="AR449" t="s">
        <v>86</v>
      </c>
      <c r="AS449" t="s">
        <v>86</v>
      </c>
      <c r="AT449" t="s">
        <v>86</v>
      </c>
      <c r="AU449" t="s">
        <v>86</v>
      </c>
      <c r="AV449" t="s">
        <v>86</v>
      </c>
      <c r="AW449" t="s">
        <v>86</v>
      </c>
      <c r="AX449" t="s">
        <v>86</v>
      </c>
      <c r="AY449" t="s">
        <v>86</v>
      </c>
      <c r="AZ449" t="s">
        <v>86</v>
      </c>
      <c r="BA449" t="s">
        <v>86</v>
      </c>
      <c r="BB449" t="s">
        <v>86</v>
      </c>
      <c r="BC449" t="s">
        <v>86</v>
      </c>
      <c r="BD449" t="s">
        <v>86</v>
      </c>
      <c r="BE449" t="s">
        <v>86</v>
      </c>
    </row>
    <row r="450" spans="1:57" x14ac:dyDescent="0.45">
      <c r="A450" t="s">
        <v>1082</v>
      </c>
      <c r="B450" t="s">
        <v>77</v>
      </c>
      <c r="C450" t="s">
        <v>1060</v>
      </c>
      <c r="D450" t="s">
        <v>79</v>
      </c>
      <c r="E450" s="2" t="str">
        <f>HYPERLINK("capsilon://?command=openfolder&amp;siteaddress=envoy.emaiq-na2.net&amp;folderid=FXAF9B1299-7124-A1B9-DF53-C267C12D9062","FX2202648")</f>
        <v>FX2202648</v>
      </c>
      <c r="F450" t="s">
        <v>80</v>
      </c>
      <c r="G450" t="s">
        <v>80</v>
      </c>
      <c r="H450" t="s">
        <v>81</v>
      </c>
      <c r="I450" t="s">
        <v>1061</v>
      </c>
      <c r="J450">
        <v>38</v>
      </c>
      <c r="K450" t="s">
        <v>83</v>
      </c>
      <c r="L450" t="s">
        <v>84</v>
      </c>
      <c r="M450" t="s">
        <v>85</v>
      </c>
      <c r="N450">
        <v>2</v>
      </c>
      <c r="O450" s="1">
        <v>44628.654050925928</v>
      </c>
      <c r="P450" s="1">
        <v>44628.710370370369</v>
      </c>
      <c r="Q450">
        <v>4497</v>
      </c>
      <c r="R450">
        <v>369</v>
      </c>
      <c r="S450" t="b">
        <v>0</v>
      </c>
      <c r="T450" t="s">
        <v>86</v>
      </c>
      <c r="U450" t="b">
        <v>1</v>
      </c>
      <c r="V450" t="s">
        <v>87</v>
      </c>
      <c r="W450" s="1">
        <v>44628.677974537037</v>
      </c>
      <c r="X450">
        <v>170</v>
      </c>
      <c r="Y450">
        <v>37</v>
      </c>
      <c r="Z450">
        <v>0</v>
      </c>
      <c r="AA450">
        <v>37</v>
      </c>
      <c r="AB450">
        <v>0</v>
      </c>
      <c r="AC450">
        <v>9</v>
      </c>
      <c r="AD450">
        <v>1</v>
      </c>
      <c r="AE450">
        <v>0</v>
      </c>
      <c r="AF450">
        <v>0</v>
      </c>
      <c r="AG450">
        <v>0</v>
      </c>
      <c r="AH450" t="s">
        <v>119</v>
      </c>
      <c r="AI450" s="1">
        <v>44628.710370370369</v>
      </c>
      <c r="AJ450">
        <v>199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1</v>
      </c>
      <c r="AQ450">
        <v>0</v>
      </c>
      <c r="AR450">
        <v>0</v>
      </c>
      <c r="AS450">
        <v>0</v>
      </c>
      <c r="AT450" t="s">
        <v>86</v>
      </c>
      <c r="AU450" t="s">
        <v>86</v>
      </c>
      <c r="AV450" t="s">
        <v>86</v>
      </c>
      <c r="AW450" t="s">
        <v>86</v>
      </c>
      <c r="AX450" t="s">
        <v>86</v>
      </c>
      <c r="AY450" t="s">
        <v>86</v>
      </c>
      <c r="AZ450" t="s">
        <v>86</v>
      </c>
      <c r="BA450" t="s">
        <v>86</v>
      </c>
      <c r="BB450" t="s">
        <v>86</v>
      </c>
      <c r="BC450" t="s">
        <v>86</v>
      </c>
      <c r="BD450" t="s">
        <v>86</v>
      </c>
      <c r="BE450" t="s">
        <v>86</v>
      </c>
    </row>
    <row r="451" spans="1:57" hidden="1" x14ac:dyDescent="0.45">
      <c r="A451" t="s">
        <v>1083</v>
      </c>
      <c r="B451" t="s">
        <v>77</v>
      </c>
      <c r="C451" t="s">
        <v>518</v>
      </c>
      <c r="D451" t="s">
        <v>79</v>
      </c>
      <c r="E451" s="2" t="str">
        <f>HYPERLINK("capsilon://?command=openfolder&amp;siteaddress=envoy.emaiq-na2.net&amp;folderid=FX8BBC4378-5406-8382-C49E-09E25481474D","FX2202646")</f>
        <v>FX2202646</v>
      </c>
      <c r="F451" t="s">
        <v>80</v>
      </c>
      <c r="G451" t="s">
        <v>80</v>
      </c>
      <c r="H451" t="s">
        <v>81</v>
      </c>
      <c r="I451" t="s">
        <v>1084</v>
      </c>
      <c r="J451">
        <v>66</v>
      </c>
      <c r="K451" t="s">
        <v>83</v>
      </c>
      <c r="L451" t="s">
        <v>84</v>
      </c>
      <c r="M451" t="s">
        <v>85</v>
      </c>
      <c r="N451">
        <v>2</v>
      </c>
      <c r="O451" s="1">
        <v>44621.690335648149</v>
      </c>
      <c r="P451" s="1">
        <v>44621.776354166665</v>
      </c>
      <c r="Q451">
        <v>6792</v>
      </c>
      <c r="R451">
        <v>640</v>
      </c>
      <c r="S451" t="b">
        <v>0</v>
      </c>
      <c r="T451" t="s">
        <v>86</v>
      </c>
      <c r="U451" t="b">
        <v>0</v>
      </c>
      <c r="V451" t="s">
        <v>347</v>
      </c>
      <c r="W451" s="1">
        <v>44621.727210648147</v>
      </c>
      <c r="X451">
        <v>448</v>
      </c>
      <c r="Y451">
        <v>52</v>
      </c>
      <c r="Z451">
        <v>0</v>
      </c>
      <c r="AA451">
        <v>52</v>
      </c>
      <c r="AB451">
        <v>0</v>
      </c>
      <c r="AC451">
        <v>41</v>
      </c>
      <c r="AD451">
        <v>14</v>
      </c>
      <c r="AE451">
        <v>0</v>
      </c>
      <c r="AF451">
        <v>0</v>
      </c>
      <c r="AG451">
        <v>0</v>
      </c>
      <c r="AH451" t="s">
        <v>119</v>
      </c>
      <c r="AI451" s="1">
        <v>44621.776354166665</v>
      </c>
      <c r="AJ451">
        <v>192</v>
      </c>
      <c r="AK451">
        <v>1</v>
      </c>
      <c r="AL451">
        <v>0</v>
      </c>
      <c r="AM451">
        <v>1</v>
      </c>
      <c r="AN451">
        <v>0</v>
      </c>
      <c r="AO451">
        <v>1</v>
      </c>
      <c r="AP451">
        <v>13</v>
      </c>
      <c r="AQ451">
        <v>0</v>
      </c>
      <c r="AR451">
        <v>0</v>
      </c>
      <c r="AS451">
        <v>0</v>
      </c>
      <c r="AT451" t="s">
        <v>86</v>
      </c>
      <c r="AU451" t="s">
        <v>86</v>
      </c>
      <c r="AV451" t="s">
        <v>86</v>
      </c>
      <c r="AW451" t="s">
        <v>86</v>
      </c>
      <c r="AX451" t="s">
        <v>86</v>
      </c>
      <c r="AY451" t="s">
        <v>86</v>
      </c>
      <c r="AZ451" t="s">
        <v>86</v>
      </c>
      <c r="BA451" t="s">
        <v>86</v>
      </c>
      <c r="BB451" t="s">
        <v>86</v>
      </c>
      <c r="BC451" t="s">
        <v>86</v>
      </c>
      <c r="BD451" t="s">
        <v>86</v>
      </c>
      <c r="BE451" t="s">
        <v>86</v>
      </c>
    </row>
    <row r="452" spans="1:57" x14ac:dyDescent="0.45">
      <c r="A452" t="s">
        <v>1085</v>
      </c>
      <c r="B452" t="s">
        <v>77</v>
      </c>
      <c r="C452" t="s">
        <v>374</v>
      </c>
      <c r="D452" t="s">
        <v>79</v>
      </c>
      <c r="E452" s="2" t="str">
        <f>HYPERLINK("capsilon://?command=openfolder&amp;siteaddress=envoy.emaiq-na2.net&amp;folderid=FXAA3B7C91-96DB-B8CC-E83C-D03DF6970560","FX2202296")</f>
        <v>FX2202296</v>
      </c>
      <c r="F452" t="s">
        <v>80</v>
      </c>
      <c r="G452" t="s">
        <v>80</v>
      </c>
      <c r="H452" t="s">
        <v>81</v>
      </c>
      <c r="I452" t="s">
        <v>1086</v>
      </c>
      <c r="J452">
        <v>38</v>
      </c>
      <c r="K452" t="s">
        <v>83</v>
      </c>
      <c r="L452" t="s">
        <v>84</v>
      </c>
      <c r="M452" t="s">
        <v>85</v>
      </c>
      <c r="N452">
        <v>1</v>
      </c>
      <c r="O452" s="1">
        <v>44628.670983796299</v>
      </c>
      <c r="P452" s="1">
        <v>44628.703599537039</v>
      </c>
      <c r="Q452">
        <v>2688</v>
      </c>
      <c r="R452">
        <v>130</v>
      </c>
      <c r="S452" t="b">
        <v>0</v>
      </c>
      <c r="T452" t="s">
        <v>86</v>
      </c>
      <c r="U452" t="b">
        <v>0</v>
      </c>
      <c r="V452" t="s">
        <v>87</v>
      </c>
      <c r="W452" s="1">
        <v>44628.703599537039</v>
      </c>
      <c r="X452">
        <v>130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38</v>
      </c>
      <c r="AE452">
        <v>37</v>
      </c>
      <c r="AF452">
        <v>0</v>
      </c>
      <c r="AG452">
        <v>3</v>
      </c>
      <c r="AH452" t="s">
        <v>86</v>
      </c>
      <c r="AI452" t="s">
        <v>86</v>
      </c>
      <c r="AJ452" t="s">
        <v>86</v>
      </c>
      <c r="AK452" t="s">
        <v>86</v>
      </c>
      <c r="AL452" t="s">
        <v>86</v>
      </c>
      <c r="AM452" t="s">
        <v>86</v>
      </c>
      <c r="AN452" t="s">
        <v>86</v>
      </c>
      <c r="AO452" t="s">
        <v>86</v>
      </c>
      <c r="AP452" t="s">
        <v>86</v>
      </c>
      <c r="AQ452" t="s">
        <v>86</v>
      </c>
      <c r="AR452" t="s">
        <v>86</v>
      </c>
      <c r="AS452" t="s">
        <v>86</v>
      </c>
      <c r="AT452" t="s">
        <v>86</v>
      </c>
      <c r="AU452" t="s">
        <v>86</v>
      </c>
      <c r="AV452" t="s">
        <v>86</v>
      </c>
      <c r="AW452" t="s">
        <v>86</v>
      </c>
      <c r="AX452" t="s">
        <v>86</v>
      </c>
      <c r="AY452" t="s">
        <v>86</v>
      </c>
      <c r="AZ452" t="s">
        <v>86</v>
      </c>
      <c r="BA452" t="s">
        <v>86</v>
      </c>
      <c r="BB452" t="s">
        <v>86</v>
      </c>
      <c r="BC452" t="s">
        <v>86</v>
      </c>
      <c r="BD452" t="s">
        <v>86</v>
      </c>
      <c r="BE452" t="s">
        <v>86</v>
      </c>
    </row>
    <row r="453" spans="1:57" x14ac:dyDescent="0.45">
      <c r="A453" t="s">
        <v>1087</v>
      </c>
      <c r="B453" t="s">
        <v>77</v>
      </c>
      <c r="C453" t="s">
        <v>742</v>
      </c>
      <c r="D453" t="s">
        <v>79</v>
      </c>
      <c r="E453" s="2" t="str">
        <f>HYPERLINK("capsilon://?command=openfolder&amp;siteaddress=envoy.emaiq-na2.net&amp;folderid=FX17F7758B-D081-31A7-5575-8CBAE335BD1B","FX2202660")</f>
        <v>FX2202660</v>
      </c>
      <c r="F453" t="s">
        <v>80</v>
      </c>
      <c r="G453" t="s">
        <v>80</v>
      </c>
      <c r="H453" t="s">
        <v>81</v>
      </c>
      <c r="I453" t="s">
        <v>1088</v>
      </c>
      <c r="J453">
        <v>66</v>
      </c>
      <c r="K453" t="s">
        <v>83</v>
      </c>
      <c r="L453" t="s">
        <v>84</v>
      </c>
      <c r="M453" t="s">
        <v>85</v>
      </c>
      <c r="N453">
        <v>2</v>
      </c>
      <c r="O453" s="1">
        <v>44628.673275462963</v>
      </c>
      <c r="P453" s="1">
        <v>44628.747291666667</v>
      </c>
      <c r="Q453">
        <v>5744</v>
      </c>
      <c r="R453">
        <v>651</v>
      </c>
      <c r="S453" t="b">
        <v>0</v>
      </c>
      <c r="T453" t="s">
        <v>86</v>
      </c>
      <c r="U453" t="b">
        <v>0</v>
      </c>
      <c r="V453" t="s">
        <v>87</v>
      </c>
      <c r="W453" s="1">
        <v>44628.708807870367</v>
      </c>
      <c r="X453">
        <v>449</v>
      </c>
      <c r="Y453">
        <v>52</v>
      </c>
      <c r="Z453">
        <v>0</v>
      </c>
      <c r="AA453">
        <v>52</v>
      </c>
      <c r="AB453">
        <v>0</v>
      </c>
      <c r="AC453">
        <v>34</v>
      </c>
      <c r="AD453">
        <v>14</v>
      </c>
      <c r="AE453">
        <v>0</v>
      </c>
      <c r="AF453">
        <v>0</v>
      </c>
      <c r="AG453">
        <v>0</v>
      </c>
      <c r="AH453" t="s">
        <v>216</v>
      </c>
      <c r="AI453" s="1">
        <v>44628.747291666667</v>
      </c>
      <c r="AJ453">
        <v>202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14</v>
      </c>
      <c r="AQ453">
        <v>0</v>
      </c>
      <c r="AR453">
        <v>0</v>
      </c>
      <c r="AS453">
        <v>0</v>
      </c>
      <c r="AT453" t="s">
        <v>86</v>
      </c>
      <c r="AU453" t="s">
        <v>86</v>
      </c>
      <c r="AV453" t="s">
        <v>86</v>
      </c>
      <c r="AW453" t="s">
        <v>86</v>
      </c>
      <c r="AX453" t="s">
        <v>86</v>
      </c>
      <c r="AY453" t="s">
        <v>86</v>
      </c>
      <c r="AZ453" t="s">
        <v>86</v>
      </c>
      <c r="BA453" t="s">
        <v>86</v>
      </c>
      <c r="BB453" t="s">
        <v>86</v>
      </c>
      <c r="BC453" t="s">
        <v>86</v>
      </c>
      <c r="BD453" t="s">
        <v>86</v>
      </c>
      <c r="BE453" t="s">
        <v>86</v>
      </c>
    </row>
    <row r="454" spans="1:57" x14ac:dyDescent="0.45">
      <c r="A454" t="s">
        <v>1089</v>
      </c>
      <c r="B454" t="s">
        <v>77</v>
      </c>
      <c r="C454" t="s">
        <v>605</v>
      </c>
      <c r="D454" t="s">
        <v>79</v>
      </c>
      <c r="E454" s="2" t="str">
        <f>HYPERLINK("capsilon://?command=openfolder&amp;siteaddress=envoy.emaiq-na2.net&amp;folderid=FXF8F3C3B9-21A1-D91E-095F-474338888778","FX220343")</f>
        <v>FX220343</v>
      </c>
      <c r="F454" t="s">
        <v>80</v>
      </c>
      <c r="G454" t="s">
        <v>80</v>
      </c>
      <c r="H454" t="s">
        <v>81</v>
      </c>
      <c r="I454" t="s">
        <v>1090</v>
      </c>
      <c r="J454">
        <v>66</v>
      </c>
      <c r="K454" t="s">
        <v>83</v>
      </c>
      <c r="L454" t="s">
        <v>84</v>
      </c>
      <c r="M454" t="s">
        <v>85</v>
      </c>
      <c r="N454">
        <v>2</v>
      </c>
      <c r="O454" s="1">
        <v>44628.673981481479</v>
      </c>
      <c r="P454" s="1">
        <v>44628.748310185183</v>
      </c>
      <c r="Q454">
        <v>6176</v>
      </c>
      <c r="R454">
        <v>246</v>
      </c>
      <c r="S454" t="b">
        <v>0</v>
      </c>
      <c r="T454" t="s">
        <v>86</v>
      </c>
      <c r="U454" t="b">
        <v>0</v>
      </c>
      <c r="V454" t="s">
        <v>87</v>
      </c>
      <c r="W454" s="1">
        <v>44628.713773148149</v>
      </c>
      <c r="X454">
        <v>159</v>
      </c>
      <c r="Y454">
        <v>52</v>
      </c>
      <c r="Z454">
        <v>0</v>
      </c>
      <c r="AA454">
        <v>52</v>
      </c>
      <c r="AB454">
        <v>0</v>
      </c>
      <c r="AC454">
        <v>28</v>
      </c>
      <c r="AD454">
        <v>14</v>
      </c>
      <c r="AE454">
        <v>0</v>
      </c>
      <c r="AF454">
        <v>0</v>
      </c>
      <c r="AG454">
        <v>0</v>
      </c>
      <c r="AH454" t="s">
        <v>216</v>
      </c>
      <c r="AI454" s="1">
        <v>44628.748310185183</v>
      </c>
      <c r="AJ454">
        <v>87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14</v>
      </c>
      <c r="AQ454">
        <v>0</v>
      </c>
      <c r="AR454">
        <v>0</v>
      </c>
      <c r="AS454">
        <v>0</v>
      </c>
      <c r="AT454" t="s">
        <v>86</v>
      </c>
      <c r="AU454" t="s">
        <v>86</v>
      </c>
      <c r="AV454" t="s">
        <v>86</v>
      </c>
      <c r="AW454" t="s">
        <v>86</v>
      </c>
      <c r="AX454" t="s">
        <v>86</v>
      </c>
      <c r="AY454" t="s">
        <v>86</v>
      </c>
      <c r="AZ454" t="s">
        <v>86</v>
      </c>
      <c r="BA454" t="s">
        <v>86</v>
      </c>
      <c r="BB454" t="s">
        <v>86</v>
      </c>
      <c r="BC454" t="s">
        <v>86</v>
      </c>
      <c r="BD454" t="s">
        <v>86</v>
      </c>
      <c r="BE454" t="s">
        <v>86</v>
      </c>
    </row>
    <row r="455" spans="1:57" x14ac:dyDescent="0.45">
      <c r="A455" t="s">
        <v>1091</v>
      </c>
      <c r="B455" t="s">
        <v>77</v>
      </c>
      <c r="C455" t="s">
        <v>133</v>
      </c>
      <c r="D455" t="s">
        <v>79</v>
      </c>
      <c r="E455" s="2" t="str">
        <f>HYPERLINK("capsilon://?command=openfolder&amp;siteaddress=envoy.emaiq-na2.net&amp;folderid=FXED65FECE-B105-AA01-8A66-49632DE1382F","FX220288")</f>
        <v>FX220288</v>
      </c>
      <c r="F455" t="s">
        <v>80</v>
      </c>
      <c r="G455" t="s">
        <v>80</v>
      </c>
      <c r="H455" t="s">
        <v>81</v>
      </c>
      <c r="I455" t="s">
        <v>1092</v>
      </c>
      <c r="J455">
        <v>66</v>
      </c>
      <c r="K455" t="s">
        <v>83</v>
      </c>
      <c r="L455" t="s">
        <v>84</v>
      </c>
      <c r="M455" t="s">
        <v>85</v>
      </c>
      <c r="N455">
        <v>2</v>
      </c>
      <c r="O455" s="1">
        <v>44628.67763888889</v>
      </c>
      <c r="P455" s="1">
        <v>44628.748564814814</v>
      </c>
      <c r="Q455">
        <v>6037</v>
      </c>
      <c r="R455">
        <v>91</v>
      </c>
      <c r="S455" t="b">
        <v>0</v>
      </c>
      <c r="T455" t="s">
        <v>86</v>
      </c>
      <c r="U455" t="b">
        <v>0</v>
      </c>
      <c r="V455" t="s">
        <v>87</v>
      </c>
      <c r="W455" s="1">
        <v>44628.714583333334</v>
      </c>
      <c r="X455">
        <v>70</v>
      </c>
      <c r="Y455">
        <v>0</v>
      </c>
      <c r="Z455">
        <v>0</v>
      </c>
      <c r="AA455">
        <v>0</v>
      </c>
      <c r="AB455">
        <v>52</v>
      </c>
      <c r="AC455">
        <v>0</v>
      </c>
      <c r="AD455">
        <v>66</v>
      </c>
      <c r="AE455">
        <v>0</v>
      </c>
      <c r="AF455">
        <v>0</v>
      </c>
      <c r="AG455">
        <v>0</v>
      </c>
      <c r="AH455" t="s">
        <v>216</v>
      </c>
      <c r="AI455" s="1">
        <v>44628.748564814814</v>
      </c>
      <c r="AJ455">
        <v>21</v>
      </c>
      <c r="AK455">
        <v>0</v>
      </c>
      <c r="AL455">
        <v>0</v>
      </c>
      <c r="AM455">
        <v>0</v>
      </c>
      <c r="AN455">
        <v>52</v>
      </c>
      <c r="AO455">
        <v>0</v>
      </c>
      <c r="AP455">
        <v>66</v>
      </c>
      <c r="AQ455">
        <v>0</v>
      </c>
      <c r="AR455">
        <v>0</v>
      </c>
      <c r="AS455">
        <v>0</v>
      </c>
      <c r="AT455" t="s">
        <v>86</v>
      </c>
      <c r="AU455" t="s">
        <v>86</v>
      </c>
      <c r="AV455" t="s">
        <v>86</v>
      </c>
      <c r="AW455" t="s">
        <v>86</v>
      </c>
      <c r="AX455" t="s">
        <v>86</v>
      </c>
      <c r="AY455" t="s">
        <v>86</v>
      </c>
      <c r="AZ455" t="s">
        <v>86</v>
      </c>
      <c r="BA455" t="s">
        <v>86</v>
      </c>
      <c r="BB455" t="s">
        <v>86</v>
      </c>
      <c r="BC455" t="s">
        <v>86</v>
      </c>
      <c r="BD455" t="s">
        <v>86</v>
      </c>
      <c r="BE455" t="s">
        <v>86</v>
      </c>
    </row>
    <row r="456" spans="1:57" x14ac:dyDescent="0.45">
      <c r="A456" t="s">
        <v>1093</v>
      </c>
      <c r="B456" t="s">
        <v>77</v>
      </c>
      <c r="C456" t="s">
        <v>1060</v>
      </c>
      <c r="D456" t="s">
        <v>79</v>
      </c>
      <c r="E456" s="2" t="str">
        <f>HYPERLINK("capsilon://?command=openfolder&amp;siteaddress=envoy.emaiq-na2.net&amp;folderid=FXAF9B1299-7124-A1B9-DF53-C267C12D9062","FX2202648")</f>
        <v>FX2202648</v>
      </c>
      <c r="F456" t="s">
        <v>80</v>
      </c>
      <c r="G456" t="s">
        <v>80</v>
      </c>
      <c r="H456" t="s">
        <v>81</v>
      </c>
      <c r="I456" t="s">
        <v>1064</v>
      </c>
      <c r="J456">
        <v>38</v>
      </c>
      <c r="K456" t="s">
        <v>83</v>
      </c>
      <c r="L456" t="s">
        <v>84</v>
      </c>
      <c r="M456" t="s">
        <v>85</v>
      </c>
      <c r="N456">
        <v>2</v>
      </c>
      <c r="O456" s="1">
        <v>44628.679479166669</v>
      </c>
      <c r="P456" s="1">
        <v>44628.711840277778</v>
      </c>
      <c r="Q456">
        <v>2298</v>
      </c>
      <c r="R456">
        <v>498</v>
      </c>
      <c r="S456" t="b">
        <v>0</v>
      </c>
      <c r="T456" t="s">
        <v>86</v>
      </c>
      <c r="U456" t="b">
        <v>1</v>
      </c>
      <c r="V456" t="s">
        <v>87</v>
      </c>
      <c r="W456" s="1">
        <v>44628.685347222221</v>
      </c>
      <c r="X456">
        <v>372</v>
      </c>
      <c r="Y456">
        <v>37</v>
      </c>
      <c r="Z456">
        <v>0</v>
      </c>
      <c r="AA456">
        <v>37</v>
      </c>
      <c r="AB456">
        <v>0</v>
      </c>
      <c r="AC456">
        <v>34</v>
      </c>
      <c r="AD456">
        <v>1</v>
      </c>
      <c r="AE456">
        <v>0</v>
      </c>
      <c r="AF456">
        <v>0</v>
      </c>
      <c r="AG456">
        <v>0</v>
      </c>
      <c r="AH456" t="s">
        <v>119</v>
      </c>
      <c r="AI456" s="1">
        <v>44628.711840277778</v>
      </c>
      <c r="AJ456">
        <v>126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1</v>
      </c>
      <c r="AQ456">
        <v>0</v>
      </c>
      <c r="AR456">
        <v>0</v>
      </c>
      <c r="AS456">
        <v>0</v>
      </c>
      <c r="AT456" t="s">
        <v>86</v>
      </c>
      <c r="AU456" t="s">
        <v>86</v>
      </c>
      <c r="AV456" t="s">
        <v>86</v>
      </c>
      <c r="AW456" t="s">
        <v>86</v>
      </c>
      <c r="AX456" t="s">
        <v>86</v>
      </c>
      <c r="AY456" t="s">
        <v>86</v>
      </c>
      <c r="AZ456" t="s">
        <v>86</v>
      </c>
      <c r="BA456" t="s">
        <v>86</v>
      </c>
      <c r="BB456" t="s">
        <v>86</v>
      </c>
      <c r="BC456" t="s">
        <v>86</v>
      </c>
      <c r="BD456" t="s">
        <v>86</v>
      </c>
      <c r="BE456" t="s">
        <v>86</v>
      </c>
    </row>
    <row r="457" spans="1:57" hidden="1" x14ac:dyDescent="0.45">
      <c r="A457" t="s">
        <v>1094</v>
      </c>
      <c r="B457" t="s">
        <v>77</v>
      </c>
      <c r="C457" t="s">
        <v>1071</v>
      </c>
      <c r="D457" t="s">
        <v>79</v>
      </c>
      <c r="E457" s="2" t="str">
        <f>HYPERLINK("capsilon://?command=openfolder&amp;siteaddress=envoy.emaiq-na2.net&amp;folderid=FXD326CC76-07FC-2BCD-E352-19ABD40F88C5","FX2201489")</f>
        <v>FX2201489</v>
      </c>
      <c r="F457" t="s">
        <v>80</v>
      </c>
      <c r="G457" t="s">
        <v>80</v>
      </c>
      <c r="H457" t="s">
        <v>81</v>
      </c>
      <c r="I457" t="s">
        <v>1095</v>
      </c>
      <c r="J457">
        <v>66</v>
      </c>
      <c r="K457" t="s">
        <v>83</v>
      </c>
      <c r="L457" t="s">
        <v>84</v>
      </c>
      <c r="M457" t="s">
        <v>85</v>
      </c>
      <c r="N457">
        <v>2</v>
      </c>
      <c r="O457" s="1">
        <v>44621.696238425924</v>
      </c>
      <c r="P457" s="1">
        <v>44621.789398148147</v>
      </c>
      <c r="Q457">
        <v>7354</v>
      </c>
      <c r="R457">
        <v>695</v>
      </c>
      <c r="S457" t="b">
        <v>0</v>
      </c>
      <c r="T457" t="s">
        <v>86</v>
      </c>
      <c r="U457" t="b">
        <v>0</v>
      </c>
      <c r="V457" t="s">
        <v>347</v>
      </c>
      <c r="W457" s="1">
        <v>44621.732442129629</v>
      </c>
      <c r="X457">
        <v>452</v>
      </c>
      <c r="Y457">
        <v>52</v>
      </c>
      <c r="Z457">
        <v>0</v>
      </c>
      <c r="AA457">
        <v>52</v>
      </c>
      <c r="AB457">
        <v>0</v>
      </c>
      <c r="AC457">
        <v>45</v>
      </c>
      <c r="AD457">
        <v>14</v>
      </c>
      <c r="AE457">
        <v>0</v>
      </c>
      <c r="AF457">
        <v>0</v>
      </c>
      <c r="AG457">
        <v>0</v>
      </c>
      <c r="AH457" t="s">
        <v>119</v>
      </c>
      <c r="AI457" s="1">
        <v>44621.789398148147</v>
      </c>
      <c r="AJ457">
        <v>236</v>
      </c>
      <c r="AK457">
        <v>1</v>
      </c>
      <c r="AL457">
        <v>0</v>
      </c>
      <c r="AM457">
        <v>1</v>
      </c>
      <c r="AN457">
        <v>0</v>
      </c>
      <c r="AO457">
        <v>1</v>
      </c>
      <c r="AP457">
        <v>13</v>
      </c>
      <c r="AQ457">
        <v>0</v>
      </c>
      <c r="AR457">
        <v>0</v>
      </c>
      <c r="AS457">
        <v>0</v>
      </c>
      <c r="AT457" t="s">
        <v>86</v>
      </c>
      <c r="AU457" t="s">
        <v>86</v>
      </c>
      <c r="AV457" t="s">
        <v>86</v>
      </c>
      <c r="AW457" t="s">
        <v>86</v>
      </c>
      <c r="AX457" t="s">
        <v>86</v>
      </c>
      <c r="AY457" t="s">
        <v>86</v>
      </c>
      <c r="AZ457" t="s">
        <v>86</v>
      </c>
      <c r="BA457" t="s">
        <v>86</v>
      </c>
      <c r="BB457" t="s">
        <v>86</v>
      </c>
      <c r="BC457" t="s">
        <v>86</v>
      </c>
      <c r="BD457" t="s">
        <v>86</v>
      </c>
      <c r="BE457" t="s">
        <v>86</v>
      </c>
    </row>
    <row r="458" spans="1:57" x14ac:dyDescent="0.45">
      <c r="A458" t="s">
        <v>1096</v>
      </c>
      <c r="B458" t="s">
        <v>77</v>
      </c>
      <c r="C458" t="s">
        <v>861</v>
      </c>
      <c r="D458" t="s">
        <v>79</v>
      </c>
      <c r="E458" s="2" t="str">
        <f>HYPERLINK("capsilon://?command=openfolder&amp;siteaddress=envoy.emaiq-na2.net&amp;folderid=FX5CCC8117-099A-6D2C-5EAB-87B9E1F6C607","FX2203129")</f>
        <v>FX2203129</v>
      </c>
      <c r="F458" t="s">
        <v>80</v>
      </c>
      <c r="G458" t="s">
        <v>80</v>
      </c>
      <c r="H458" t="s">
        <v>81</v>
      </c>
      <c r="I458" t="s">
        <v>1097</v>
      </c>
      <c r="J458">
        <v>66</v>
      </c>
      <c r="K458" t="s">
        <v>83</v>
      </c>
      <c r="L458" t="s">
        <v>84</v>
      </c>
      <c r="M458" t="s">
        <v>85</v>
      </c>
      <c r="N458">
        <v>2</v>
      </c>
      <c r="O458" s="1">
        <v>44628.681469907409</v>
      </c>
      <c r="P458" s="1">
        <v>44628.749606481484</v>
      </c>
      <c r="Q458">
        <v>5589</v>
      </c>
      <c r="R458">
        <v>298</v>
      </c>
      <c r="S458" t="b">
        <v>0</v>
      </c>
      <c r="T458" t="s">
        <v>86</v>
      </c>
      <c r="U458" t="b">
        <v>0</v>
      </c>
      <c r="V458" t="s">
        <v>87</v>
      </c>
      <c r="W458" s="1">
        <v>44628.717013888891</v>
      </c>
      <c r="X458">
        <v>209</v>
      </c>
      <c r="Y458">
        <v>52</v>
      </c>
      <c r="Z458">
        <v>0</v>
      </c>
      <c r="AA458">
        <v>52</v>
      </c>
      <c r="AB458">
        <v>0</v>
      </c>
      <c r="AC458">
        <v>37</v>
      </c>
      <c r="AD458">
        <v>14</v>
      </c>
      <c r="AE458">
        <v>0</v>
      </c>
      <c r="AF458">
        <v>0</v>
      </c>
      <c r="AG458">
        <v>0</v>
      </c>
      <c r="AH458" t="s">
        <v>216</v>
      </c>
      <c r="AI458" s="1">
        <v>44628.749606481484</v>
      </c>
      <c r="AJ458">
        <v>89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14</v>
      </c>
      <c r="AQ458">
        <v>0</v>
      </c>
      <c r="AR458">
        <v>0</v>
      </c>
      <c r="AS458">
        <v>0</v>
      </c>
      <c r="AT458" t="s">
        <v>86</v>
      </c>
      <c r="AU458" t="s">
        <v>86</v>
      </c>
      <c r="AV458" t="s">
        <v>86</v>
      </c>
      <c r="AW458" t="s">
        <v>86</v>
      </c>
      <c r="AX458" t="s">
        <v>86</v>
      </c>
      <c r="AY458" t="s">
        <v>86</v>
      </c>
      <c r="AZ458" t="s">
        <v>86</v>
      </c>
      <c r="BA458" t="s">
        <v>86</v>
      </c>
      <c r="BB458" t="s">
        <v>86</v>
      </c>
      <c r="BC458" t="s">
        <v>86</v>
      </c>
      <c r="BD458" t="s">
        <v>86</v>
      </c>
      <c r="BE458" t="s">
        <v>86</v>
      </c>
    </row>
    <row r="459" spans="1:57" x14ac:dyDescent="0.45">
      <c r="A459" t="s">
        <v>1098</v>
      </c>
      <c r="B459" t="s">
        <v>77</v>
      </c>
      <c r="C459" t="s">
        <v>299</v>
      </c>
      <c r="D459" t="s">
        <v>79</v>
      </c>
      <c r="E459" s="2" t="str">
        <f>HYPERLINK("capsilon://?command=openfolder&amp;siteaddress=envoy.emaiq-na2.net&amp;folderid=FX66E88CF7-73AB-5EEB-5F69-93A586A148EF","FX2202269")</f>
        <v>FX2202269</v>
      </c>
      <c r="F459" t="s">
        <v>80</v>
      </c>
      <c r="G459" t="s">
        <v>80</v>
      </c>
      <c r="H459" t="s">
        <v>81</v>
      </c>
      <c r="I459" t="s">
        <v>1099</v>
      </c>
      <c r="J459">
        <v>66</v>
      </c>
      <c r="K459" t="s">
        <v>83</v>
      </c>
      <c r="L459" t="s">
        <v>84</v>
      </c>
      <c r="M459" t="s">
        <v>85</v>
      </c>
      <c r="N459">
        <v>2</v>
      </c>
      <c r="O459" s="1">
        <v>44628.686412037037</v>
      </c>
      <c r="P459" s="1">
        <v>44628.806400462963</v>
      </c>
      <c r="Q459">
        <v>8975</v>
      </c>
      <c r="R459">
        <v>1392</v>
      </c>
      <c r="S459" t="b">
        <v>0</v>
      </c>
      <c r="T459" t="s">
        <v>86</v>
      </c>
      <c r="U459" t="b">
        <v>0</v>
      </c>
      <c r="V459" t="s">
        <v>87</v>
      </c>
      <c r="W459" s="1">
        <v>44628.788356481484</v>
      </c>
      <c r="X459">
        <v>769</v>
      </c>
      <c r="Y459">
        <v>52</v>
      </c>
      <c r="Z459">
        <v>0</v>
      </c>
      <c r="AA459">
        <v>52</v>
      </c>
      <c r="AB459">
        <v>0</v>
      </c>
      <c r="AC459">
        <v>41</v>
      </c>
      <c r="AD459">
        <v>14</v>
      </c>
      <c r="AE459">
        <v>0</v>
      </c>
      <c r="AF459">
        <v>0</v>
      </c>
      <c r="AG459">
        <v>0</v>
      </c>
      <c r="AH459" t="s">
        <v>216</v>
      </c>
      <c r="AI459" s="1">
        <v>44628.806400462963</v>
      </c>
      <c r="AJ459">
        <v>470</v>
      </c>
      <c r="AK459">
        <v>6</v>
      </c>
      <c r="AL459">
        <v>0</v>
      </c>
      <c r="AM459">
        <v>6</v>
      </c>
      <c r="AN459">
        <v>0</v>
      </c>
      <c r="AO459">
        <v>6</v>
      </c>
      <c r="AP459">
        <v>8</v>
      </c>
      <c r="AQ459">
        <v>0</v>
      </c>
      <c r="AR459">
        <v>0</v>
      </c>
      <c r="AS459">
        <v>0</v>
      </c>
      <c r="AT459" t="s">
        <v>86</v>
      </c>
      <c r="AU459" t="s">
        <v>86</v>
      </c>
      <c r="AV459" t="s">
        <v>86</v>
      </c>
      <c r="AW459" t="s">
        <v>86</v>
      </c>
      <c r="AX459" t="s">
        <v>86</v>
      </c>
      <c r="AY459" t="s">
        <v>86</v>
      </c>
      <c r="AZ459" t="s">
        <v>86</v>
      </c>
      <c r="BA459" t="s">
        <v>86</v>
      </c>
      <c r="BB459" t="s">
        <v>86</v>
      </c>
      <c r="BC459" t="s">
        <v>86</v>
      </c>
      <c r="BD459" t="s">
        <v>86</v>
      </c>
      <c r="BE459" t="s">
        <v>86</v>
      </c>
    </row>
    <row r="460" spans="1:57" x14ac:dyDescent="0.45">
      <c r="A460" t="s">
        <v>1100</v>
      </c>
      <c r="B460" t="s">
        <v>77</v>
      </c>
      <c r="C460" t="s">
        <v>102</v>
      </c>
      <c r="D460" t="s">
        <v>79</v>
      </c>
      <c r="E460" s="2" t="str">
        <f>HYPERLINK("capsilon://?command=openfolder&amp;siteaddress=envoy.emaiq-na2.net&amp;folderid=FXCAD141DA-BBE3-95B0-7541-1B2A65512443","FX2202673")</f>
        <v>FX2202673</v>
      </c>
      <c r="F460" t="s">
        <v>80</v>
      </c>
      <c r="G460" t="s">
        <v>80</v>
      </c>
      <c r="H460" t="s">
        <v>81</v>
      </c>
      <c r="I460" t="s">
        <v>1101</v>
      </c>
      <c r="J460">
        <v>66</v>
      </c>
      <c r="K460" t="s">
        <v>83</v>
      </c>
      <c r="L460" t="s">
        <v>84</v>
      </c>
      <c r="M460" t="s">
        <v>85</v>
      </c>
      <c r="N460">
        <v>2</v>
      </c>
      <c r="O460" s="1">
        <v>44628.691377314812</v>
      </c>
      <c r="P460" s="1">
        <v>44629.159074074072</v>
      </c>
      <c r="Q460">
        <v>39107</v>
      </c>
      <c r="R460">
        <v>1302</v>
      </c>
      <c r="S460" t="b">
        <v>0</v>
      </c>
      <c r="T460" t="s">
        <v>86</v>
      </c>
      <c r="U460" t="b">
        <v>0</v>
      </c>
      <c r="V460" t="s">
        <v>87</v>
      </c>
      <c r="W460" s="1">
        <v>44628.795312499999</v>
      </c>
      <c r="X460">
        <v>601</v>
      </c>
      <c r="Y460">
        <v>52</v>
      </c>
      <c r="Z460">
        <v>0</v>
      </c>
      <c r="AA460">
        <v>52</v>
      </c>
      <c r="AB460">
        <v>0</v>
      </c>
      <c r="AC460">
        <v>41</v>
      </c>
      <c r="AD460">
        <v>14</v>
      </c>
      <c r="AE460">
        <v>0</v>
      </c>
      <c r="AF460">
        <v>0</v>
      </c>
      <c r="AG460">
        <v>0</v>
      </c>
      <c r="AH460" t="s">
        <v>88</v>
      </c>
      <c r="AI460" s="1">
        <v>44629.159074074072</v>
      </c>
      <c r="AJ460">
        <v>664</v>
      </c>
      <c r="AK460">
        <v>2</v>
      </c>
      <c r="AL460">
        <v>0</v>
      </c>
      <c r="AM460">
        <v>2</v>
      </c>
      <c r="AN460">
        <v>0</v>
      </c>
      <c r="AO460">
        <v>2</v>
      </c>
      <c r="AP460">
        <v>12</v>
      </c>
      <c r="AQ460">
        <v>0</v>
      </c>
      <c r="AR460">
        <v>0</v>
      </c>
      <c r="AS460">
        <v>0</v>
      </c>
      <c r="AT460" t="s">
        <v>86</v>
      </c>
      <c r="AU460" t="s">
        <v>86</v>
      </c>
      <c r="AV460" t="s">
        <v>86</v>
      </c>
      <c r="AW460" t="s">
        <v>86</v>
      </c>
      <c r="AX460" t="s">
        <v>86</v>
      </c>
      <c r="AY460" t="s">
        <v>86</v>
      </c>
      <c r="AZ460" t="s">
        <v>86</v>
      </c>
      <c r="BA460" t="s">
        <v>86</v>
      </c>
      <c r="BB460" t="s">
        <v>86</v>
      </c>
      <c r="BC460" t="s">
        <v>86</v>
      </c>
      <c r="BD460" t="s">
        <v>86</v>
      </c>
      <c r="BE460" t="s">
        <v>86</v>
      </c>
    </row>
    <row r="461" spans="1:57" x14ac:dyDescent="0.45">
      <c r="A461" t="s">
        <v>1102</v>
      </c>
      <c r="B461" t="s">
        <v>77</v>
      </c>
      <c r="C461" t="s">
        <v>677</v>
      </c>
      <c r="D461" t="s">
        <v>79</v>
      </c>
      <c r="E461" s="2" t="str">
        <f>HYPERLINK("capsilon://?command=openfolder&amp;siteaddress=envoy.emaiq-na2.net&amp;folderid=FX9C9302A0-BA10-4551-EE7F-66E23BFCF2C4","FX2202552")</f>
        <v>FX2202552</v>
      </c>
      <c r="F461" t="s">
        <v>80</v>
      </c>
      <c r="G461" t="s">
        <v>80</v>
      </c>
      <c r="H461" t="s">
        <v>81</v>
      </c>
      <c r="I461" t="s">
        <v>1103</v>
      </c>
      <c r="J461">
        <v>30</v>
      </c>
      <c r="K461" t="s">
        <v>83</v>
      </c>
      <c r="L461" t="s">
        <v>84</v>
      </c>
      <c r="M461" t="s">
        <v>85</v>
      </c>
      <c r="N461">
        <v>2</v>
      </c>
      <c r="O461" s="1">
        <v>44628.691979166666</v>
      </c>
      <c r="P461" s="1">
        <v>44629.162581018521</v>
      </c>
      <c r="Q461">
        <v>40212</v>
      </c>
      <c r="R461">
        <v>448</v>
      </c>
      <c r="S461" t="b">
        <v>0</v>
      </c>
      <c r="T461" t="s">
        <v>86</v>
      </c>
      <c r="U461" t="b">
        <v>0</v>
      </c>
      <c r="V461" t="s">
        <v>87</v>
      </c>
      <c r="W461" s="1">
        <v>44628.796412037038</v>
      </c>
      <c r="X461">
        <v>94</v>
      </c>
      <c r="Y461">
        <v>9</v>
      </c>
      <c r="Z461">
        <v>0</v>
      </c>
      <c r="AA461">
        <v>9</v>
      </c>
      <c r="AB461">
        <v>0</v>
      </c>
      <c r="AC461">
        <v>3</v>
      </c>
      <c r="AD461">
        <v>21</v>
      </c>
      <c r="AE461">
        <v>0</v>
      </c>
      <c r="AF461">
        <v>0</v>
      </c>
      <c r="AG461">
        <v>0</v>
      </c>
      <c r="AH461" t="s">
        <v>88</v>
      </c>
      <c r="AI461" s="1">
        <v>44629.162581018521</v>
      </c>
      <c r="AJ461">
        <v>302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21</v>
      </c>
      <c r="AQ461">
        <v>0</v>
      </c>
      <c r="AR461">
        <v>0</v>
      </c>
      <c r="AS461">
        <v>0</v>
      </c>
      <c r="AT461" t="s">
        <v>86</v>
      </c>
      <c r="AU461" t="s">
        <v>86</v>
      </c>
      <c r="AV461" t="s">
        <v>86</v>
      </c>
      <c r="AW461" t="s">
        <v>86</v>
      </c>
      <c r="AX461" t="s">
        <v>86</v>
      </c>
      <c r="AY461" t="s">
        <v>86</v>
      </c>
      <c r="AZ461" t="s">
        <v>86</v>
      </c>
      <c r="BA461" t="s">
        <v>86</v>
      </c>
      <c r="BB461" t="s">
        <v>86</v>
      </c>
      <c r="BC461" t="s">
        <v>86</v>
      </c>
      <c r="BD461" t="s">
        <v>86</v>
      </c>
      <c r="BE461" t="s">
        <v>86</v>
      </c>
    </row>
    <row r="462" spans="1:57" hidden="1" x14ac:dyDescent="0.45">
      <c r="A462" t="s">
        <v>1104</v>
      </c>
      <c r="B462" t="s">
        <v>77</v>
      </c>
      <c r="C462" t="s">
        <v>121</v>
      </c>
      <c r="D462" t="s">
        <v>79</v>
      </c>
      <c r="E462" s="2" t="str">
        <f>HYPERLINK("capsilon://?command=openfolder&amp;siteaddress=envoy.emaiq-na2.net&amp;folderid=FXFA4CDCA4-25D0-55CB-7515-FA6B92E4BABE","FX2202487")</f>
        <v>FX2202487</v>
      </c>
      <c r="F462" t="s">
        <v>80</v>
      </c>
      <c r="G462" t="s">
        <v>80</v>
      </c>
      <c r="H462" t="s">
        <v>81</v>
      </c>
      <c r="I462" t="s">
        <v>122</v>
      </c>
      <c r="J462">
        <v>66</v>
      </c>
      <c r="K462" t="s">
        <v>83</v>
      </c>
      <c r="L462" t="s">
        <v>84</v>
      </c>
      <c r="M462" t="s">
        <v>85</v>
      </c>
      <c r="N462">
        <v>1</v>
      </c>
      <c r="O462" s="1">
        <v>44621.723310185182</v>
      </c>
      <c r="P462" s="1">
        <v>44622.209074074075</v>
      </c>
      <c r="Q462">
        <v>41499</v>
      </c>
      <c r="R462">
        <v>471</v>
      </c>
      <c r="S462" t="b">
        <v>0</v>
      </c>
      <c r="T462" t="s">
        <v>86</v>
      </c>
      <c r="U462" t="b">
        <v>0</v>
      </c>
      <c r="V462" t="s">
        <v>92</v>
      </c>
      <c r="W462" s="1">
        <v>44622.209074074075</v>
      </c>
      <c r="X462">
        <v>296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66</v>
      </c>
      <c r="AE462">
        <v>52</v>
      </c>
      <c r="AF462">
        <v>0</v>
      </c>
      <c r="AG462">
        <v>1</v>
      </c>
      <c r="AH462" t="s">
        <v>86</v>
      </c>
      <c r="AI462" t="s">
        <v>86</v>
      </c>
      <c r="AJ462" t="s">
        <v>86</v>
      </c>
      <c r="AK462" t="s">
        <v>86</v>
      </c>
      <c r="AL462" t="s">
        <v>86</v>
      </c>
      <c r="AM462" t="s">
        <v>86</v>
      </c>
      <c r="AN462" t="s">
        <v>86</v>
      </c>
      <c r="AO462" t="s">
        <v>86</v>
      </c>
      <c r="AP462" t="s">
        <v>86</v>
      </c>
      <c r="AQ462" t="s">
        <v>86</v>
      </c>
      <c r="AR462" t="s">
        <v>86</v>
      </c>
      <c r="AS462" t="s">
        <v>86</v>
      </c>
      <c r="AT462" t="s">
        <v>86</v>
      </c>
      <c r="AU462" t="s">
        <v>86</v>
      </c>
      <c r="AV462" t="s">
        <v>86</v>
      </c>
      <c r="AW462" t="s">
        <v>86</v>
      </c>
      <c r="AX462" t="s">
        <v>86</v>
      </c>
      <c r="AY462" t="s">
        <v>86</v>
      </c>
      <c r="AZ462" t="s">
        <v>86</v>
      </c>
      <c r="BA462" t="s">
        <v>86</v>
      </c>
      <c r="BB462" t="s">
        <v>86</v>
      </c>
      <c r="BC462" t="s">
        <v>86</v>
      </c>
      <c r="BD462" t="s">
        <v>86</v>
      </c>
      <c r="BE462" t="s">
        <v>86</v>
      </c>
    </row>
    <row r="463" spans="1:57" x14ac:dyDescent="0.45">
      <c r="A463" t="s">
        <v>1105</v>
      </c>
      <c r="B463" t="s">
        <v>77</v>
      </c>
      <c r="C463" t="s">
        <v>374</v>
      </c>
      <c r="D463" t="s">
        <v>79</v>
      </c>
      <c r="E463" s="2" t="str">
        <f>HYPERLINK("capsilon://?command=openfolder&amp;siteaddress=envoy.emaiq-na2.net&amp;folderid=FXAA3B7C91-96DB-B8CC-E83C-D03DF6970560","FX2202296")</f>
        <v>FX2202296</v>
      </c>
      <c r="F463" t="s">
        <v>80</v>
      </c>
      <c r="G463" t="s">
        <v>80</v>
      </c>
      <c r="H463" t="s">
        <v>81</v>
      </c>
      <c r="I463" t="s">
        <v>1086</v>
      </c>
      <c r="J463">
        <v>114</v>
      </c>
      <c r="K463" t="s">
        <v>83</v>
      </c>
      <c r="L463" t="s">
        <v>84</v>
      </c>
      <c r="M463" t="s">
        <v>85</v>
      </c>
      <c r="N463">
        <v>2</v>
      </c>
      <c r="O463" s="1">
        <v>44628.704027777778</v>
      </c>
      <c r="P463" s="1">
        <v>44628.715752314813</v>
      </c>
      <c r="Q463">
        <v>634</v>
      </c>
      <c r="R463">
        <v>379</v>
      </c>
      <c r="S463" t="b">
        <v>0</v>
      </c>
      <c r="T463" t="s">
        <v>86</v>
      </c>
      <c r="U463" t="b">
        <v>1</v>
      </c>
      <c r="V463" t="s">
        <v>87</v>
      </c>
      <c r="W463" s="1">
        <v>44628.711921296293</v>
      </c>
      <c r="X463">
        <v>268</v>
      </c>
      <c r="Y463">
        <v>37</v>
      </c>
      <c r="Z463">
        <v>0</v>
      </c>
      <c r="AA463">
        <v>37</v>
      </c>
      <c r="AB463">
        <v>74</v>
      </c>
      <c r="AC463">
        <v>24</v>
      </c>
      <c r="AD463">
        <v>77</v>
      </c>
      <c r="AE463">
        <v>0</v>
      </c>
      <c r="AF463">
        <v>0</v>
      </c>
      <c r="AG463">
        <v>0</v>
      </c>
      <c r="AH463" t="s">
        <v>119</v>
      </c>
      <c r="AI463" s="1">
        <v>44628.715752314813</v>
      </c>
      <c r="AJ463">
        <v>111</v>
      </c>
      <c r="AK463">
        <v>0</v>
      </c>
      <c r="AL463">
        <v>0</v>
      </c>
      <c r="AM463">
        <v>0</v>
      </c>
      <c r="AN463">
        <v>74</v>
      </c>
      <c r="AO463">
        <v>0</v>
      </c>
      <c r="AP463">
        <v>77</v>
      </c>
      <c r="AQ463">
        <v>0</v>
      </c>
      <c r="AR463">
        <v>0</v>
      </c>
      <c r="AS463">
        <v>0</v>
      </c>
      <c r="AT463" t="s">
        <v>86</v>
      </c>
      <c r="AU463" t="s">
        <v>86</v>
      </c>
      <c r="AV463" t="s">
        <v>86</v>
      </c>
      <c r="AW463" t="s">
        <v>86</v>
      </c>
      <c r="AX463" t="s">
        <v>86</v>
      </c>
      <c r="AY463" t="s">
        <v>86</v>
      </c>
      <c r="AZ463" t="s">
        <v>86</v>
      </c>
      <c r="BA463" t="s">
        <v>86</v>
      </c>
      <c r="BB463" t="s">
        <v>86</v>
      </c>
      <c r="BC463" t="s">
        <v>86</v>
      </c>
      <c r="BD463" t="s">
        <v>86</v>
      </c>
      <c r="BE463" t="s">
        <v>86</v>
      </c>
    </row>
    <row r="464" spans="1:57" x14ac:dyDescent="0.45">
      <c r="A464" t="s">
        <v>1106</v>
      </c>
      <c r="B464" t="s">
        <v>77</v>
      </c>
      <c r="C464" t="s">
        <v>600</v>
      </c>
      <c r="D464" t="s">
        <v>79</v>
      </c>
      <c r="E464" s="2" t="str">
        <f>HYPERLINK("capsilon://?command=openfolder&amp;siteaddress=envoy.emaiq-na2.net&amp;folderid=FXEA982788-3498-7181-07D0-C18EC085DA55","FX2201455")</f>
        <v>FX2201455</v>
      </c>
      <c r="F464" t="s">
        <v>80</v>
      </c>
      <c r="G464" t="s">
        <v>80</v>
      </c>
      <c r="H464" t="s">
        <v>81</v>
      </c>
      <c r="I464" t="s">
        <v>1107</v>
      </c>
      <c r="J464">
        <v>132</v>
      </c>
      <c r="K464" t="s">
        <v>83</v>
      </c>
      <c r="L464" t="s">
        <v>84</v>
      </c>
      <c r="M464" t="s">
        <v>85</v>
      </c>
      <c r="N464">
        <v>2</v>
      </c>
      <c r="O464" s="1">
        <v>44628.706516203703</v>
      </c>
      <c r="P464" s="1">
        <v>44629.170439814814</v>
      </c>
      <c r="Q464">
        <v>38929</v>
      </c>
      <c r="R464">
        <v>1154</v>
      </c>
      <c r="S464" t="b">
        <v>0</v>
      </c>
      <c r="T464" t="s">
        <v>86</v>
      </c>
      <c r="U464" t="b">
        <v>0</v>
      </c>
      <c r="V464" t="s">
        <v>87</v>
      </c>
      <c r="W464" s="1">
        <v>44628.80190972222</v>
      </c>
      <c r="X464">
        <v>475</v>
      </c>
      <c r="Y464">
        <v>104</v>
      </c>
      <c r="Z464">
        <v>0</v>
      </c>
      <c r="AA464">
        <v>104</v>
      </c>
      <c r="AB464">
        <v>0</v>
      </c>
      <c r="AC464">
        <v>58</v>
      </c>
      <c r="AD464">
        <v>28</v>
      </c>
      <c r="AE464">
        <v>0</v>
      </c>
      <c r="AF464">
        <v>0</v>
      </c>
      <c r="AG464">
        <v>0</v>
      </c>
      <c r="AH464" t="s">
        <v>88</v>
      </c>
      <c r="AI464" s="1">
        <v>44629.170439814814</v>
      </c>
      <c r="AJ464">
        <v>679</v>
      </c>
      <c r="AK464">
        <v>2</v>
      </c>
      <c r="AL464">
        <v>0</v>
      </c>
      <c r="AM464">
        <v>2</v>
      </c>
      <c r="AN464">
        <v>0</v>
      </c>
      <c r="AO464">
        <v>2</v>
      </c>
      <c r="AP464">
        <v>26</v>
      </c>
      <c r="AQ464">
        <v>0</v>
      </c>
      <c r="AR464">
        <v>0</v>
      </c>
      <c r="AS464">
        <v>0</v>
      </c>
      <c r="AT464" t="s">
        <v>86</v>
      </c>
      <c r="AU464" t="s">
        <v>86</v>
      </c>
      <c r="AV464" t="s">
        <v>86</v>
      </c>
      <c r="AW464" t="s">
        <v>86</v>
      </c>
      <c r="AX464" t="s">
        <v>86</v>
      </c>
      <c r="AY464" t="s">
        <v>86</v>
      </c>
      <c r="AZ464" t="s">
        <v>86</v>
      </c>
      <c r="BA464" t="s">
        <v>86</v>
      </c>
      <c r="BB464" t="s">
        <v>86</v>
      </c>
      <c r="BC464" t="s">
        <v>86</v>
      </c>
      <c r="BD464" t="s">
        <v>86</v>
      </c>
      <c r="BE464" t="s">
        <v>86</v>
      </c>
    </row>
    <row r="465" spans="1:57" x14ac:dyDescent="0.45">
      <c r="A465" t="s">
        <v>1108</v>
      </c>
      <c r="B465" t="s">
        <v>77</v>
      </c>
      <c r="C465" t="s">
        <v>1109</v>
      </c>
      <c r="D465" t="s">
        <v>79</v>
      </c>
      <c r="E465" s="2" t="str">
        <f>HYPERLINK("capsilon://?command=openfolder&amp;siteaddress=envoy.emaiq-na2.net&amp;folderid=FX22C47FA7-38AD-821C-1ADF-84B9B788C78C","FX2203165")</f>
        <v>FX2203165</v>
      </c>
      <c r="F465" t="s">
        <v>80</v>
      </c>
      <c r="G465" t="s">
        <v>80</v>
      </c>
      <c r="H465" t="s">
        <v>81</v>
      </c>
      <c r="I465" t="s">
        <v>1110</v>
      </c>
      <c r="J465">
        <v>153</v>
      </c>
      <c r="K465" t="s">
        <v>83</v>
      </c>
      <c r="L465" t="s">
        <v>84</v>
      </c>
      <c r="M465" t="s">
        <v>85</v>
      </c>
      <c r="N465">
        <v>2</v>
      </c>
      <c r="O465" s="1">
        <v>44628.724606481483</v>
      </c>
      <c r="P465" s="1">
        <v>44629.180266203701</v>
      </c>
      <c r="Q465">
        <v>37222</v>
      </c>
      <c r="R465">
        <v>2147</v>
      </c>
      <c r="S465" t="b">
        <v>0</v>
      </c>
      <c r="T465" t="s">
        <v>86</v>
      </c>
      <c r="U465" t="b">
        <v>0</v>
      </c>
      <c r="V465" t="s">
        <v>87</v>
      </c>
      <c r="W465" s="1">
        <v>44628.848391203705</v>
      </c>
      <c r="X465">
        <v>1276</v>
      </c>
      <c r="Y465">
        <v>142</v>
      </c>
      <c r="Z465">
        <v>0</v>
      </c>
      <c r="AA465">
        <v>142</v>
      </c>
      <c r="AB465">
        <v>0</v>
      </c>
      <c r="AC465">
        <v>65</v>
      </c>
      <c r="AD465">
        <v>11</v>
      </c>
      <c r="AE465">
        <v>0</v>
      </c>
      <c r="AF465">
        <v>0</v>
      </c>
      <c r="AG465">
        <v>0</v>
      </c>
      <c r="AH465" t="s">
        <v>88</v>
      </c>
      <c r="AI465" s="1">
        <v>44629.180266203701</v>
      </c>
      <c r="AJ465">
        <v>848</v>
      </c>
      <c r="AK465">
        <v>1</v>
      </c>
      <c r="AL465">
        <v>0</v>
      </c>
      <c r="AM465">
        <v>1</v>
      </c>
      <c r="AN465">
        <v>0</v>
      </c>
      <c r="AO465">
        <v>1</v>
      </c>
      <c r="AP465">
        <v>10</v>
      </c>
      <c r="AQ465">
        <v>0</v>
      </c>
      <c r="AR465">
        <v>0</v>
      </c>
      <c r="AS465">
        <v>0</v>
      </c>
      <c r="AT465" t="s">
        <v>86</v>
      </c>
      <c r="AU465" t="s">
        <v>86</v>
      </c>
      <c r="AV465" t="s">
        <v>86</v>
      </c>
      <c r="AW465" t="s">
        <v>86</v>
      </c>
      <c r="AX465" t="s">
        <v>86</v>
      </c>
      <c r="AY465" t="s">
        <v>86</v>
      </c>
      <c r="AZ465" t="s">
        <v>86</v>
      </c>
      <c r="BA465" t="s">
        <v>86</v>
      </c>
      <c r="BB465" t="s">
        <v>86</v>
      </c>
      <c r="BC465" t="s">
        <v>86</v>
      </c>
      <c r="BD465" t="s">
        <v>86</v>
      </c>
      <c r="BE465" t="s">
        <v>86</v>
      </c>
    </row>
    <row r="466" spans="1:57" x14ac:dyDescent="0.45">
      <c r="A466" t="s">
        <v>1111</v>
      </c>
      <c r="B466" t="s">
        <v>77</v>
      </c>
      <c r="C466" t="s">
        <v>1112</v>
      </c>
      <c r="D466" t="s">
        <v>79</v>
      </c>
      <c r="E466" s="2" t="str">
        <f>HYPERLINK("capsilon://?command=openfolder&amp;siteaddress=envoy.emaiq-na2.net&amp;folderid=FXC28B8745-146C-3E85-F155-C94189C46A9E","FX2203302")</f>
        <v>FX2203302</v>
      </c>
      <c r="F466" t="s">
        <v>80</v>
      </c>
      <c r="G466" t="s">
        <v>80</v>
      </c>
      <c r="H466" t="s">
        <v>81</v>
      </c>
      <c r="I466" t="s">
        <v>1113</v>
      </c>
      <c r="J466">
        <v>135</v>
      </c>
      <c r="K466" t="s">
        <v>83</v>
      </c>
      <c r="L466" t="s">
        <v>84</v>
      </c>
      <c r="M466" t="s">
        <v>85</v>
      </c>
      <c r="N466">
        <v>2</v>
      </c>
      <c r="O466" s="1">
        <v>44628.733414351853</v>
      </c>
      <c r="P466" s="1">
        <v>44629.187175925923</v>
      </c>
      <c r="Q466">
        <v>37175</v>
      </c>
      <c r="R466">
        <v>2030</v>
      </c>
      <c r="S466" t="b">
        <v>0</v>
      </c>
      <c r="T466" t="s">
        <v>86</v>
      </c>
      <c r="U466" t="b">
        <v>0</v>
      </c>
      <c r="V466" t="s">
        <v>87</v>
      </c>
      <c r="W466" s="1">
        <v>44629.013854166667</v>
      </c>
      <c r="X466">
        <v>1417</v>
      </c>
      <c r="Y466">
        <v>79</v>
      </c>
      <c r="Z466">
        <v>0</v>
      </c>
      <c r="AA466">
        <v>79</v>
      </c>
      <c r="AB466">
        <v>36</v>
      </c>
      <c r="AC466">
        <v>33</v>
      </c>
      <c r="AD466">
        <v>56</v>
      </c>
      <c r="AE466">
        <v>0</v>
      </c>
      <c r="AF466">
        <v>0</v>
      </c>
      <c r="AG466">
        <v>0</v>
      </c>
      <c r="AH466" t="s">
        <v>88</v>
      </c>
      <c r="AI466" s="1">
        <v>44629.187175925923</v>
      </c>
      <c r="AJ466">
        <v>596</v>
      </c>
      <c r="AK466">
        <v>0</v>
      </c>
      <c r="AL466">
        <v>0</v>
      </c>
      <c r="AM466">
        <v>0</v>
      </c>
      <c r="AN466">
        <v>36</v>
      </c>
      <c r="AO466">
        <v>1</v>
      </c>
      <c r="AP466">
        <v>56</v>
      </c>
      <c r="AQ466">
        <v>0</v>
      </c>
      <c r="AR466">
        <v>0</v>
      </c>
      <c r="AS466">
        <v>0</v>
      </c>
      <c r="AT466" t="s">
        <v>86</v>
      </c>
      <c r="AU466" t="s">
        <v>86</v>
      </c>
      <c r="AV466" t="s">
        <v>86</v>
      </c>
      <c r="AW466" t="s">
        <v>86</v>
      </c>
      <c r="AX466" t="s">
        <v>86</v>
      </c>
      <c r="AY466" t="s">
        <v>86</v>
      </c>
      <c r="AZ466" t="s">
        <v>86</v>
      </c>
      <c r="BA466" t="s">
        <v>86</v>
      </c>
      <c r="BB466" t="s">
        <v>86</v>
      </c>
      <c r="BC466" t="s">
        <v>86</v>
      </c>
      <c r="BD466" t="s">
        <v>86</v>
      </c>
      <c r="BE466" t="s">
        <v>86</v>
      </c>
    </row>
    <row r="467" spans="1:57" x14ac:dyDescent="0.45">
      <c r="A467" t="s">
        <v>1114</v>
      </c>
      <c r="B467" t="s">
        <v>77</v>
      </c>
      <c r="C467" t="s">
        <v>1115</v>
      </c>
      <c r="D467" t="s">
        <v>79</v>
      </c>
      <c r="E467" s="2" t="str">
        <f>HYPERLINK("capsilon://?command=openfolder&amp;siteaddress=envoy.emaiq-na2.net&amp;folderid=FXC0B3289C-0B84-EC80-C520-637834D60E89","FX2202485")</f>
        <v>FX2202485</v>
      </c>
      <c r="F467" t="s">
        <v>80</v>
      </c>
      <c r="G467" t="s">
        <v>80</v>
      </c>
      <c r="H467" t="s">
        <v>81</v>
      </c>
      <c r="I467" t="s">
        <v>1116</v>
      </c>
      <c r="J467">
        <v>158</v>
      </c>
      <c r="K467" t="s">
        <v>83</v>
      </c>
      <c r="L467" t="s">
        <v>84</v>
      </c>
      <c r="M467" t="s">
        <v>85</v>
      </c>
      <c r="N467">
        <v>2</v>
      </c>
      <c r="O467" s="1">
        <v>44628.742673611108</v>
      </c>
      <c r="P467" s="1">
        <v>44629.196215277778</v>
      </c>
      <c r="Q467">
        <v>36771</v>
      </c>
      <c r="R467">
        <v>2415</v>
      </c>
      <c r="S467" t="b">
        <v>0</v>
      </c>
      <c r="T467" t="s">
        <v>86</v>
      </c>
      <c r="U467" t="b">
        <v>0</v>
      </c>
      <c r="V467" t="s">
        <v>87</v>
      </c>
      <c r="W467" s="1">
        <v>44629.032789351855</v>
      </c>
      <c r="X467">
        <v>1635</v>
      </c>
      <c r="Y467">
        <v>158</v>
      </c>
      <c r="Z467">
        <v>0</v>
      </c>
      <c r="AA467">
        <v>158</v>
      </c>
      <c r="AB467">
        <v>0</v>
      </c>
      <c r="AC467">
        <v>68</v>
      </c>
      <c r="AD467">
        <v>0</v>
      </c>
      <c r="AE467">
        <v>0</v>
      </c>
      <c r="AF467">
        <v>0</v>
      </c>
      <c r="AG467">
        <v>0</v>
      </c>
      <c r="AH467" t="s">
        <v>88</v>
      </c>
      <c r="AI467" s="1">
        <v>44629.196215277778</v>
      </c>
      <c r="AJ467">
        <v>780</v>
      </c>
      <c r="AK467">
        <v>2</v>
      </c>
      <c r="AL467">
        <v>0</v>
      </c>
      <c r="AM467">
        <v>2</v>
      </c>
      <c r="AN467">
        <v>0</v>
      </c>
      <c r="AO467">
        <v>2</v>
      </c>
      <c r="AP467">
        <v>-2</v>
      </c>
      <c r="AQ467">
        <v>0</v>
      </c>
      <c r="AR467">
        <v>0</v>
      </c>
      <c r="AS467">
        <v>0</v>
      </c>
      <c r="AT467" t="s">
        <v>86</v>
      </c>
      <c r="AU467" t="s">
        <v>86</v>
      </c>
      <c r="AV467" t="s">
        <v>86</v>
      </c>
      <c r="AW467" t="s">
        <v>86</v>
      </c>
      <c r="AX467" t="s">
        <v>86</v>
      </c>
      <c r="AY467" t="s">
        <v>86</v>
      </c>
      <c r="AZ467" t="s">
        <v>86</v>
      </c>
      <c r="BA467" t="s">
        <v>86</v>
      </c>
      <c r="BB467" t="s">
        <v>86</v>
      </c>
      <c r="BC467" t="s">
        <v>86</v>
      </c>
      <c r="BD467" t="s">
        <v>86</v>
      </c>
      <c r="BE467" t="s">
        <v>86</v>
      </c>
    </row>
    <row r="468" spans="1:57" x14ac:dyDescent="0.45">
      <c r="A468" t="s">
        <v>1117</v>
      </c>
      <c r="B468" t="s">
        <v>77</v>
      </c>
      <c r="C468" t="s">
        <v>1118</v>
      </c>
      <c r="D468" t="s">
        <v>79</v>
      </c>
      <c r="E468" s="2" t="str">
        <f>HYPERLINK("capsilon://?command=openfolder&amp;siteaddress=envoy.emaiq-na2.net&amp;folderid=FXA4FB1879-970E-1260-0B85-5B519DB1FD42","FX2203141")</f>
        <v>FX2203141</v>
      </c>
      <c r="F468" t="s">
        <v>80</v>
      </c>
      <c r="G468" t="s">
        <v>80</v>
      </c>
      <c r="H468" t="s">
        <v>81</v>
      </c>
      <c r="I468" t="s">
        <v>1119</v>
      </c>
      <c r="J468">
        <v>60</v>
      </c>
      <c r="K468" t="s">
        <v>83</v>
      </c>
      <c r="L468" t="s">
        <v>84</v>
      </c>
      <c r="M468" t="s">
        <v>85</v>
      </c>
      <c r="N468">
        <v>2</v>
      </c>
      <c r="O468" s="1">
        <v>44628.803749999999</v>
      </c>
      <c r="P468" s="1">
        <v>44629.210555555554</v>
      </c>
      <c r="Q468">
        <v>33070</v>
      </c>
      <c r="R468">
        <v>2078</v>
      </c>
      <c r="S468" t="b">
        <v>0</v>
      </c>
      <c r="T468" t="s">
        <v>86</v>
      </c>
      <c r="U468" t="b">
        <v>0</v>
      </c>
      <c r="V468" t="s">
        <v>87</v>
      </c>
      <c r="W468" s="1">
        <v>44629.043298611112</v>
      </c>
      <c r="X468">
        <v>907</v>
      </c>
      <c r="Y468">
        <v>101</v>
      </c>
      <c r="Z468">
        <v>0</v>
      </c>
      <c r="AA468">
        <v>101</v>
      </c>
      <c r="AB468">
        <v>0</v>
      </c>
      <c r="AC468">
        <v>73</v>
      </c>
      <c r="AD468">
        <v>-41</v>
      </c>
      <c r="AE468">
        <v>0</v>
      </c>
      <c r="AF468">
        <v>0</v>
      </c>
      <c r="AG468">
        <v>0</v>
      </c>
      <c r="AH468" t="s">
        <v>88</v>
      </c>
      <c r="AI468" s="1">
        <v>44629.210555555554</v>
      </c>
      <c r="AJ468">
        <v>279</v>
      </c>
      <c r="AK468">
        <v>2</v>
      </c>
      <c r="AL468">
        <v>0</v>
      </c>
      <c r="AM468">
        <v>2</v>
      </c>
      <c r="AN468">
        <v>0</v>
      </c>
      <c r="AO468">
        <v>2</v>
      </c>
      <c r="AP468">
        <v>-43</v>
      </c>
      <c r="AQ468">
        <v>0</v>
      </c>
      <c r="AR468">
        <v>0</v>
      </c>
      <c r="AS468">
        <v>0</v>
      </c>
      <c r="AT468" t="s">
        <v>86</v>
      </c>
      <c r="AU468" t="s">
        <v>86</v>
      </c>
      <c r="AV468" t="s">
        <v>86</v>
      </c>
      <c r="AW468" t="s">
        <v>86</v>
      </c>
      <c r="AX468" t="s">
        <v>86</v>
      </c>
      <c r="AY468" t="s">
        <v>86</v>
      </c>
      <c r="AZ468" t="s">
        <v>86</v>
      </c>
      <c r="BA468" t="s">
        <v>86</v>
      </c>
      <c r="BB468" t="s">
        <v>86</v>
      </c>
      <c r="BC468" t="s">
        <v>86</v>
      </c>
      <c r="BD468" t="s">
        <v>86</v>
      </c>
      <c r="BE468" t="s">
        <v>86</v>
      </c>
    </row>
    <row r="469" spans="1:57" x14ac:dyDescent="0.45">
      <c r="A469" t="s">
        <v>1120</v>
      </c>
      <c r="B469" t="s">
        <v>77</v>
      </c>
      <c r="C469" t="s">
        <v>1060</v>
      </c>
      <c r="D469" t="s">
        <v>79</v>
      </c>
      <c r="E469" s="2" t="str">
        <f>HYPERLINK("capsilon://?command=openfolder&amp;siteaddress=envoy.emaiq-na2.net&amp;folderid=FXAF9B1299-7124-A1B9-DF53-C267C12D9062","FX2202648")</f>
        <v>FX2202648</v>
      </c>
      <c r="F469" t="s">
        <v>80</v>
      </c>
      <c r="G469" t="s">
        <v>80</v>
      </c>
      <c r="H469" t="s">
        <v>81</v>
      </c>
      <c r="I469" t="s">
        <v>1121</v>
      </c>
      <c r="J469">
        <v>72</v>
      </c>
      <c r="K469" t="s">
        <v>83</v>
      </c>
      <c r="L469" t="s">
        <v>84</v>
      </c>
      <c r="M469" t="s">
        <v>85</v>
      </c>
      <c r="N469">
        <v>2</v>
      </c>
      <c r="O469" s="1">
        <v>44628.807685185187</v>
      </c>
      <c r="P469" s="1">
        <v>44629.226388888892</v>
      </c>
      <c r="Q469">
        <v>34043</v>
      </c>
      <c r="R469">
        <v>2133</v>
      </c>
      <c r="S469" t="b">
        <v>0</v>
      </c>
      <c r="T469" t="s">
        <v>86</v>
      </c>
      <c r="U469" t="b">
        <v>0</v>
      </c>
      <c r="V469" t="s">
        <v>92</v>
      </c>
      <c r="W469" s="1">
        <v>44629.052210648151</v>
      </c>
      <c r="X469">
        <v>1574</v>
      </c>
      <c r="Y469">
        <v>84</v>
      </c>
      <c r="Z469">
        <v>0</v>
      </c>
      <c r="AA469">
        <v>84</v>
      </c>
      <c r="AB469">
        <v>0</v>
      </c>
      <c r="AC469">
        <v>50</v>
      </c>
      <c r="AD469">
        <v>-12</v>
      </c>
      <c r="AE469">
        <v>0</v>
      </c>
      <c r="AF469">
        <v>0</v>
      </c>
      <c r="AG469">
        <v>0</v>
      </c>
      <c r="AH469" t="s">
        <v>88</v>
      </c>
      <c r="AI469" s="1">
        <v>44629.226388888892</v>
      </c>
      <c r="AJ469">
        <v>554</v>
      </c>
      <c r="AK469">
        <v>2</v>
      </c>
      <c r="AL469">
        <v>0</v>
      </c>
      <c r="AM469">
        <v>2</v>
      </c>
      <c r="AN469">
        <v>0</v>
      </c>
      <c r="AO469">
        <v>2</v>
      </c>
      <c r="AP469">
        <v>-14</v>
      </c>
      <c r="AQ469">
        <v>0</v>
      </c>
      <c r="AR469">
        <v>0</v>
      </c>
      <c r="AS469">
        <v>0</v>
      </c>
      <c r="AT469" t="s">
        <v>86</v>
      </c>
      <c r="AU469" t="s">
        <v>86</v>
      </c>
      <c r="AV469" t="s">
        <v>86</v>
      </c>
      <c r="AW469" t="s">
        <v>86</v>
      </c>
      <c r="AX469" t="s">
        <v>86</v>
      </c>
      <c r="AY469" t="s">
        <v>86</v>
      </c>
      <c r="AZ469" t="s">
        <v>86</v>
      </c>
      <c r="BA469" t="s">
        <v>86</v>
      </c>
      <c r="BB469" t="s">
        <v>86</v>
      </c>
      <c r="BC469" t="s">
        <v>86</v>
      </c>
      <c r="BD469" t="s">
        <v>86</v>
      </c>
      <c r="BE469" t="s">
        <v>86</v>
      </c>
    </row>
    <row r="470" spans="1:57" hidden="1" x14ac:dyDescent="0.45">
      <c r="A470" t="s">
        <v>1122</v>
      </c>
      <c r="B470" t="s">
        <v>77</v>
      </c>
      <c r="C470" t="s">
        <v>674</v>
      </c>
      <c r="D470" t="s">
        <v>79</v>
      </c>
      <c r="E470" s="2" t="str">
        <f>HYPERLINK("capsilon://?command=openfolder&amp;siteaddress=envoy.emaiq-na2.net&amp;folderid=FXC08B80A5-E302-C7A8-83DD-3DE223127C2D","FX2202568")</f>
        <v>FX2202568</v>
      </c>
      <c r="F470" t="s">
        <v>80</v>
      </c>
      <c r="G470" t="s">
        <v>80</v>
      </c>
      <c r="H470" t="s">
        <v>81</v>
      </c>
      <c r="I470" t="s">
        <v>1123</v>
      </c>
      <c r="J470">
        <v>49</v>
      </c>
      <c r="K470" t="s">
        <v>83</v>
      </c>
      <c r="L470" t="s">
        <v>84</v>
      </c>
      <c r="M470" t="s">
        <v>85</v>
      </c>
      <c r="N470">
        <v>2</v>
      </c>
      <c r="O470" s="1">
        <v>44621.77789351852</v>
      </c>
      <c r="P470" s="1">
        <v>44621.838923611111</v>
      </c>
      <c r="Q470">
        <v>4853</v>
      </c>
      <c r="R470">
        <v>420</v>
      </c>
      <c r="S470" t="b">
        <v>0</v>
      </c>
      <c r="T470" t="s">
        <v>86</v>
      </c>
      <c r="U470" t="b">
        <v>0</v>
      </c>
      <c r="V470" t="s">
        <v>347</v>
      </c>
      <c r="W470" s="1">
        <v>44621.792037037034</v>
      </c>
      <c r="X470">
        <v>264</v>
      </c>
      <c r="Y470">
        <v>44</v>
      </c>
      <c r="Z470">
        <v>0</v>
      </c>
      <c r="AA470">
        <v>44</v>
      </c>
      <c r="AB470">
        <v>0</v>
      </c>
      <c r="AC470">
        <v>26</v>
      </c>
      <c r="AD470">
        <v>5</v>
      </c>
      <c r="AE470">
        <v>0</v>
      </c>
      <c r="AF470">
        <v>0</v>
      </c>
      <c r="AG470">
        <v>0</v>
      </c>
      <c r="AH470" t="s">
        <v>119</v>
      </c>
      <c r="AI470" s="1">
        <v>44621.838923611111</v>
      </c>
      <c r="AJ470">
        <v>156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5</v>
      </c>
      <c r="AQ470">
        <v>0</v>
      </c>
      <c r="AR470">
        <v>0</v>
      </c>
      <c r="AS470">
        <v>0</v>
      </c>
      <c r="AT470" t="s">
        <v>86</v>
      </c>
      <c r="AU470" t="s">
        <v>86</v>
      </c>
      <c r="AV470" t="s">
        <v>86</v>
      </c>
      <c r="AW470" t="s">
        <v>86</v>
      </c>
      <c r="AX470" t="s">
        <v>86</v>
      </c>
      <c r="AY470" t="s">
        <v>86</v>
      </c>
      <c r="AZ470" t="s">
        <v>86</v>
      </c>
      <c r="BA470" t="s">
        <v>86</v>
      </c>
      <c r="BB470" t="s">
        <v>86</v>
      </c>
      <c r="BC470" t="s">
        <v>86</v>
      </c>
      <c r="BD470" t="s">
        <v>86</v>
      </c>
      <c r="BE470" t="s">
        <v>86</v>
      </c>
    </row>
    <row r="471" spans="1:57" x14ac:dyDescent="0.45">
      <c r="A471" t="s">
        <v>1124</v>
      </c>
      <c r="B471" t="s">
        <v>77</v>
      </c>
      <c r="C471" t="s">
        <v>1060</v>
      </c>
      <c r="D471" t="s">
        <v>79</v>
      </c>
      <c r="E471" s="2" t="str">
        <f>HYPERLINK("capsilon://?command=openfolder&amp;siteaddress=envoy.emaiq-na2.net&amp;folderid=FXAF9B1299-7124-A1B9-DF53-C267C12D9062","FX2202648")</f>
        <v>FX2202648</v>
      </c>
      <c r="F471" t="s">
        <v>80</v>
      </c>
      <c r="G471" t="s">
        <v>80</v>
      </c>
      <c r="H471" t="s">
        <v>81</v>
      </c>
      <c r="I471" t="s">
        <v>1125</v>
      </c>
      <c r="J471">
        <v>93</v>
      </c>
      <c r="K471" t="s">
        <v>83</v>
      </c>
      <c r="L471" t="s">
        <v>84</v>
      </c>
      <c r="M471" t="s">
        <v>85</v>
      </c>
      <c r="N471">
        <v>2</v>
      </c>
      <c r="O471" s="1">
        <v>44628.807685185187</v>
      </c>
      <c r="P471" s="1">
        <v>44629.238842592589</v>
      </c>
      <c r="Q471">
        <v>35114</v>
      </c>
      <c r="R471">
        <v>2138</v>
      </c>
      <c r="S471" t="b">
        <v>0</v>
      </c>
      <c r="T471" t="s">
        <v>86</v>
      </c>
      <c r="U471" t="b">
        <v>0</v>
      </c>
      <c r="V471" t="s">
        <v>96</v>
      </c>
      <c r="W471" s="1">
        <v>44629.054583333331</v>
      </c>
      <c r="X471">
        <v>1067</v>
      </c>
      <c r="Y471">
        <v>82</v>
      </c>
      <c r="Z471">
        <v>0</v>
      </c>
      <c r="AA471">
        <v>82</v>
      </c>
      <c r="AB471">
        <v>0</v>
      </c>
      <c r="AC471">
        <v>55</v>
      </c>
      <c r="AD471">
        <v>11</v>
      </c>
      <c r="AE471">
        <v>0</v>
      </c>
      <c r="AF471">
        <v>0</v>
      </c>
      <c r="AG471">
        <v>0</v>
      </c>
      <c r="AH471" t="s">
        <v>88</v>
      </c>
      <c r="AI471" s="1">
        <v>44629.238842592589</v>
      </c>
      <c r="AJ471">
        <v>82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11</v>
      </c>
      <c r="AQ471">
        <v>0</v>
      </c>
      <c r="AR471">
        <v>0</v>
      </c>
      <c r="AS471">
        <v>0</v>
      </c>
      <c r="AT471" t="s">
        <v>86</v>
      </c>
      <c r="AU471" t="s">
        <v>86</v>
      </c>
      <c r="AV471" t="s">
        <v>86</v>
      </c>
      <c r="AW471" t="s">
        <v>86</v>
      </c>
      <c r="AX471" t="s">
        <v>86</v>
      </c>
      <c r="AY471" t="s">
        <v>86</v>
      </c>
      <c r="AZ471" t="s">
        <v>86</v>
      </c>
      <c r="BA471" t="s">
        <v>86</v>
      </c>
      <c r="BB471" t="s">
        <v>86</v>
      </c>
      <c r="BC471" t="s">
        <v>86</v>
      </c>
      <c r="BD471" t="s">
        <v>86</v>
      </c>
      <c r="BE471" t="s">
        <v>86</v>
      </c>
    </row>
    <row r="472" spans="1:57" x14ac:dyDescent="0.45">
      <c r="A472" t="s">
        <v>1126</v>
      </c>
      <c r="B472" t="s">
        <v>77</v>
      </c>
      <c r="C472" t="s">
        <v>1127</v>
      </c>
      <c r="D472" t="s">
        <v>79</v>
      </c>
      <c r="E472" s="2" t="str">
        <f>HYPERLINK("capsilon://?command=openfolder&amp;siteaddress=envoy.emaiq-na2.net&amp;folderid=FXC1C3A627-5942-CDF0-A8DC-B55544C9E97E","FX2203301")</f>
        <v>FX2203301</v>
      </c>
      <c r="F472" t="s">
        <v>80</v>
      </c>
      <c r="G472" t="s">
        <v>80</v>
      </c>
      <c r="H472" t="s">
        <v>81</v>
      </c>
      <c r="I472" t="s">
        <v>1128</v>
      </c>
      <c r="J472">
        <v>339</v>
      </c>
      <c r="K472" t="s">
        <v>83</v>
      </c>
      <c r="L472" t="s">
        <v>84</v>
      </c>
      <c r="M472" t="s">
        <v>85</v>
      </c>
      <c r="N472">
        <v>1</v>
      </c>
      <c r="O472" s="1">
        <v>44628.816446759258</v>
      </c>
      <c r="P472" s="1">
        <v>44629.200810185182</v>
      </c>
      <c r="Q472">
        <v>31756</v>
      </c>
      <c r="R472">
        <v>1453</v>
      </c>
      <c r="S472" t="b">
        <v>0</v>
      </c>
      <c r="T472" t="s">
        <v>86</v>
      </c>
      <c r="U472" t="b">
        <v>0</v>
      </c>
      <c r="V472" t="s">
        <v>191</v>
      </c>
      <c r="W472" s="1">
        <v>44629.200810185182</v>
      </c>
      <c r="X472">
        <v>772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339</v>
      </c>
      <c r="AE472">
        <v>313</v>
      </c>
      <c r="AF472">
        <v>0</v>
      </c>
      <c r="AG472">
        <v>12</v>
      </c>
      <c r="AH472" t="s">
        <v>86</v>
      </c>
      <c r="AI472" t="s">
        <v>86</v>
      </c>
      <c r="AJ472" t="s">
        <v>86</v>
      </c>
      <c r="AK472" t="s">
        <v>86</v>
      </c>
      <c r="AL472" t="s">
        <v>86</v>
      </c>
      <c r="AM472" t="s">
        <v>86</v>
      </c>
      <c r="AN472" t="s">
        <v>86</v>
      </c>
      <c r="AO472" t="s">
        <v>86</v>
      </c>
      <c r="AP472" t="s">
        <v>86</v>
      </c>
      <c r="AQ472" t="s">
        <v>86</v>
      </c>
      <c r="AR472" t="s">
        <v>86</v>
      </c>
      <c r="AS472" t="s">
        <v>86</v>
      </c>
      <c r="AT472" t="s">
        <v>86</v>
      </c>
      <c r="AU472" t="s">
        <v>86</v>
      </c>
      <c r="AV472" t="s">
        <v>86</v>
      </c>
      <c r="AW472" t="s">
        <v>86</v>
      </c>
      <c r="AX472" t="s">
        <v>86</v>
      </c>
      <c r="AY472" t="s">
        <v>86</v>
      </c>
      <c r="AZ472" t="s">
        <v>86</v>
      </c>
      <c r="BA472" t="s">
        <v>86</v>
      </c>
      <c r="BB472" t="s">
        <v>86</v>
      </c>
      <c r="BC472" t="s">
        <v>86</v>
      </c>
      <c r="BD472" t="s">
        <v>86</v>
      </c>
      <c r="BE472" t="s">
        <v>86</v>
      </c>
    </row>
    <row r="473" spans="1:57" x14ac:dyDescent="0.45">
      <c r="A473" t="s">
        <v>1129</v>
      </c>
      <c r="B473" t="s">
        <v>77</v>
      </c>
      <c r="C473" t="s">
        <v>1130</v>
      </c>
      <c r="D473" t="s">
        <v>79</v>
      </c>
      <c r="E473" s="2" t="str">
        <f>HYPERLINK("capsilon://?command=openfolder&amp;siteaddress=envoy.emaiq-na2.net&amp;folderid=FXEA45E9D1-617C-1378-E33B-9CD37D549B7D","FX2201553")</f>
        <v>FX2201553</v>
      </c>
      <c r="F473" t="s">
        <v>80</v>
      </c>
      <c r="G473" t="s">
        <v>80</v>
      </c>
      <c r="H473" t="s">
        <v>81</v>
      </c>
      <c r="I473" t="s">
        <v>1131</v>
      </c>
      <c r="J473">
        <v>66</v>
      </c>
      <c r="K473" t="s">
        <v>83</v>
      </c>
      <c r="L473" t="s">
        <v>84</v>
      </c>
      <c r="M473" t="s">
        <v>85</v>
      </c>
      <c r="N473">
        <v>2</v>
      </c>
      <c r="O473" s="1">
        <v>44628.874745370369</v>
      </c>
      <c r="P473" s="1">
        <v>44629.244155092594</v>
      </c>
      <c r="Q473">
        <v>30166</v>
      </c>
      <c r="R473">
        <v>1751</v>
      </c>
      <c r="S473" t="b">
        <v>0</v>
      </c>
      <c r="T473" t="s">
        <v>86</v>
      </c>
      <c r="U473" t="b">
        <v>0</v>
      </c>
      <c r="V473" t="s">
        <v>87</v>
      </c>
      <c r="W473" s="1">
        <v>44629.062488425923</v>
      </c>
      <c r="X473">
        <v>1283</v>
      </c>
      <c r="Y473">
        <v>52</v>
      </c>
      <c r="Z473">
        <v>0</v>
      </c>
      <c r="AA473">
        <v>52</v>
      </c>
      <c r="AB473">
        <v>0</v>
      </c>
      <c r="AC473">
        <v>34</v>
      </c>
      <c r="AD473">
        <v>14</v>
      </c>
      <c r="AE473">
        <v>0</v>
      </c>
      <c r="AF473">
        <v>0</v>
      </c>
      <c r="AG473">
        <v>0</v>
      </c>
      <c r="AH473" t="s">
        <v>88</v>
      </c>
      <c r="AI473" s="1">
        <v>44629.244155092594</v>
      </c>
      <c r="AJ473">
        <v>458</v>
      </c>
      <c r="AK473">
        <v>1</v>
      </c>
      <c r="AL473">
        <v>0</v>
      </c>
      <c r="AM473">
        <v>1</v>
      </c>
      <c r="AN473">
        <v>0</v>
      </c>
      <c r="AO473">
        <v>1</v>
      </c>
      <c r="AP473">
        <v>13</v>
      </c>
      <c r="AQ473">
        <v>0</v>
      </c>
      <c r="AR473">
        <v>0</v>
      </c>
      <c r="AS473">
        <v>0</v>
      </c>
      <c r="AT473" t="s">
        <v>86</v>
      </c>
      <c r="AU473" t="s">
        <v>86</v>
      </c>
      <c r="AV473" t="s">
        <v>86</v>
      </c>
      <c r="AW473" t="s">
        <v>86</v>
      </c>
      <c r="AX473" t="s">
        <v>86</v>
      </c>
      <c r="AY473" t="s">
        <v>86</v>
      </c>
      <c r="AZ473" t="s">
        <v>86</v>
      </c>
      <c r="BA473" t="s">
        <v>86</v>
      </c>
      <c r="BB473" t="s">
        <v>86</v>
      </c>
      <c r="BC473" t="s">
        <v>86</v>
      </c>
      <c r="BD473" t="s">
        <v>86</v>
      </c>
      <c r="BE473" t="s">
        <v>86</v>
      </c>
    </row>
    <row r="474" spans="1:57" x14ac:dyDescent="0.45">
      <c r="A474" t="s">
        <v>1132</v>
      </c>
      <c r="B474" t="s">
        <v>77</v>
      </c>
      <c r="C474" t="s">
        <v>1133</v>
      </c>
      <c r="D474" t="s">
        <v>79</v>
      </c>
      <c r="E474" s="2" t="str">
        <f>HYPERLINK("capsilon://?command=openfolder&amp;siteaddress=envoy.emaiq-na2.net&amp;folderid=FX9A2F8998-5665-234D-553E-7FDAC4FA2285","FX220160")</f>
        <v>FX220160</v>
      </c>
      <c r="F474" t="s">
        <v>80</v>
      </c>
      <c r="G474" t="s">
        <v>80</v>
      </c>
      <c r="H474" t="s">
        <v>81</v>
      </c>
      <c r="I474" t="s">
        <v>1134</v>
      </c>
      <c r="J474">
        <v>1084</v>
      </c>
      <c r="K474" t="s">
        <v>83</v>
      </c>
      <c r="L474" t="s">
        <v>84</v>
      </c>
      <c r="M474" t="s">
        <v>85</v>
      </c>
      <c r="N474">
        <v>1</v>
      </c>
      <c r="O474" s="1">
        <v>44628.959270833337</v>
      </c>
      <c r="P474" s="1">
        <v>44629.260289351849</v>
      </c>
      <c r="Q474">
        <v>23396</v>
      </c>
      <c r="R474">
        <v>2612</v>
      </c>
      <c r="S474" t="b">
        <v>0</v>
      </c>
      <c r="T474" t="s">
        <v>86</v>
      </c>
      <c r="U474" t="b">
        <v>0</v>
      </c>
      <c r="V474" t="s">
        <v>191</v>
      </c>
      <c r="W474" s="1">
        <v>44629.260289351849</v>
      </c>
      <c r="X474">
        <v>1615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1084</v>
      </c>
      <c r="AE474">
        <v>1002</v>
      </c>
      <c r="AF474">
        <v>0</v>
      </c>
      <c r="AG474">
        <v>27</v>
      </c>
      <c r="AH474" t="s">
        <v>86</v>
      </c>
      <c r="AI474" t="s">
        <v>86</v>
      </c>
      <c r="AJ474" t="s">
        <v>86</v>
      </c>
      <c r="AK474" t="s">
        <v>86</v>
      </c>
      <c r="AL474" t="s">
        <v>86</v>
      </c>
      <c r="AM474" t="s">
        <v>86</v>
      </c>
      <c r="AN474" t="s">
        <v>86</v>
      </c>
      <c r="AO474" t="s">
        <v>86</v>
      </c>
      <c r="AP474" t="s">
        <v>86</v>
      </c>
      <c r="AQ474" t="s">
        <v>86</v>
      </c>
      <c r="AR474" t="s">
        <v>86</v>
      </c>
      <c r="AS474" t="s">
        <v>86</v>
      </c>
      <c r="AT474" t="s">
        <v>86</v>
      </c>
      <c r="AU474" t="s">
        <v>86</v>
      </c>
      <c r="AV474" t="s">
        <v>86</v>
      </c>
      <c r="AW474" t="s">
        <v>86</v>
      </c>
      <c r="AX474" t="s">
        <v>86</v>
      </c>
      <c r="AY474" t="s">
        <v>86</v>
      </c>
      <c r="AZ474" t="s">
        <v>86</v>
      </c>
      <c r="BA474" t="s">
        <v>86</v>
      </c>
      <c r="BB474" t="s">
        <v>86</v>
      </c>
      <c r="BC474" t="s">
        <v>86</v>
      </c>
      <c r="BD474" t="s">
        <v>86</v>
      </c>
      <c r="BE474" t="s">
        <v>86</v>
      </c>
    </row>
    <row r="475" spans="1:57" x14ac:dyDescent="0.45">
      <c r="A475" t="s">
        <v>1135</v>
      </c>
      <c r="B475" t="s">
        <v>77</v>
      </c>
      <c r="C475" t="s">
        <v>1133</v>
      </c>
      <c r="D475" t="s">
        <v>79</v>
      </c>
      <c r="E475" s="2" t="str">
        <f>HYPERLINK("capsilon://?command=openfolder&amp;siteaddress=envoy.emaiq-na2.net&amp;folderid=FX9A2F8998-5665-234D-553E-7FDAC4FA2285","FX220160")</f>
        <v>FX220160</v>
      </c>
      <c r="F475" t="s">
        <v>80</v>
      </c>
      <c r="G475" t="s">
        <v>80</v>
      </c>
      <c r="H475" t="s">
        <v>81</v>
      </c>
      <c r="I475" t="s">
        <v>1136</v>
      </c>
      <c r="J475">
        <v>38</v>
      </c>
      <c r="K475" t="s">
        <v>83</v>
      </c>
      <c r="L475" t="s">
        <v>84</v>
      </c>
      <c r="M475" t="s">
        <v>85</v>
      </c>
      <c r="N475">
        <v>2</v>
      </c>
      <c r="O475" s="1">
        <v>44628.971759259257</v>
      </c>
      <c r="P475" s="1">
        <v>44629.418252314812</v>
      </c>
      <c r="Q475">
        <v>36755</v>
      </c>
      <c r="R475">
        <v>1822</v>
      </c>
      <c r="S475" t="b">
        <v>0</v>
      </c>
      <c r="T475" t="s">
        <v>86</v>
      </c>
      <c r="U475" t="b">
        <v>0</v>
      </c>
      <c r="V475" t="s">
        <v>191</v>
      </c>
      <c r="W475" s="1">
        <v>44629.344340277778</v>
      </c>
      <c r="X475">
        <v>509</v>
      </c>
      <c r="Y475">
        <v>37</v>
      </c>
      <c r="Z475">
        <v>0</v>
      </c>
      <c r="AA475">
        <v>37</v>
      </c>
      <c r="AB475">
        <v>0</v>
      </c>
      <c r="AC475">
        <v>29</v>
      </c>
      <c r="AD475">
        <v>1</v>
      </c>
      <c r="AE475">
        <v>0</v>
      </c>
      <c r="AF475">
        <v>0</v>
      </c>
      <c r="AG475">
        <v>0</v>
      </c>
      <c r="AH475" t="s">
        <v>88</v>
      </c>
      <c r="AI475" s="1">
        <v>44629.418252314812</v>
      </c>
      <c r="AJ475">
        <v>253</v>
      </c>
      <c r="AK475">
        <v>1</v>
      </c>
      <c r="AL475">
        <v>0</v>
      </c>
      <c r="AM475">
        <v>1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 t="s">
        <v>86</v>
      </c>
      <c r="AU475" t="s">
        <v>86</v>
      </c>
      <c r="AV475" t="s">
        <v>86</v>
      </c>
      <c r="AW475" t="s">
        <v>86</v>
      </c>
      <c r="AX475" t="s">
        <v>86</v>
      </c>
      <c r="AY475" t="s">
        <v>86</v>
      </c>
      <c r="AZ475" t="s">
        <v>86</v>
      </c>
      <c r="BA475" t="s">
        <v>86</v>
      </c>
      <c r="BB475" t="s">
        <v>86</v>
      </c>
      <c r="BC475" t="s">
        <v>86</v>
      </c>
      <c r="BD475" t="s">
        <v>86</v>
      </c>
      <c r="BE475" t="s">
        <v>86</v>
      </c>
    </row>
    <row r="476" spans="1:57" hidden="1" x14ac:dyDescent="0.45">
      <c r="A476" t="s">
        <v>1137</v>
      </c>
      <c r="B476" t="s">
        <v>77</v>
      </c>
      <c r="C476" t="s">
        <v>1138</v>
      </c>
      <c r="D476" t="s">
        <v>79</v>
      </c>
      <c r="E476" s="2" t="str">
        <f>HYPERLINK("capsilon://?command=openfolder&amp;siteaddress=envoy.emaiq-na2.net&amp;folderid=FXB1EE8CA8-3977-207B-A241-40B2B20CE017","FX2202444")</f>
        <v>FX2202444</v>
      </c>
      <c r="F476" t="s">
        <v>80</v>
      </c>
      <c r="G476" t="s">
        <v>80</v>
      </c>
      <c r="H476" t="s">
        <v>81</v>
      </c>
      <c r="I476" t="s">
        <v>1139</v>
      </c>
      <c r="J476">
        <v>66</v>
      </c>
      <c r="K476" t="s">
        <v>83</v>
      </c>
      <c r="L476" t="s">
        <v>84</v>
      </c>
      <c r="M476" t="s">
        <v>85</v>
      </c>
      <c r="N476">
        <v>2</v>
      </c>
      <c r="O476" s="1">
        <v>44621.786041666666</v>
      </c>
      <c r="P476" s="1">
        <v>44621.842974537038</v>
      </c>
      <c r="Q476">
        <v>4193</v>
      </c>
      <c r="R476">
        <v>726</v>
      </c>
      <c r="S476" t="b">
        <v>0</v>
      </c>
      <c r="T476" t="s">
        <v>86</v>
      </c>
      <c r="U476" t="b">
        <v>0</v>
      </c>
      <c r="V476" t="s">
        <v>347</v>
      </c>
      <c r="W476" s="1">
        <v>44621.796400462961</v>
      </c>
      <c r="X476">
        <v>377</v>
      </c>
      <c r="Y476">
        <v>52</v>
      </c>
      <c r="Z476">
        <v>0</v>
      </c>
      <c r="AA476">
        <v>52</v>
      </c>
      <c r="AB476">
        <v>0</v>
      </c>
      <c r="AC476">
        <v>49</v>
      </c>
      <c r="AD476">
        <v>14</v>
      </c>
      <c r="AE476">
        <v>0</v>
      </c>
      <c r="AF476">
        <v>0</v>
      </c>
      <c r="AG476">
        <v>0</v>
      </c>
      <c r="AH476" t="s">
        <v>119</v>
      </c>
      <c r="AI476" s="1">
        <v>44621.842974537038</v>
      </c>
      <c r="AJ476">
        <v>349</v>
      </c>
      <c r="AK476">
        <v>3</v>
      </c>
      <c r="AL476">
        <v>0</v>
      </c>
      <c r="AM476">
        <v>3</v>
      </c>
      <c r="AN476">
        <v>0</v>
      </c>
      <c r="AO476">
        <v>3</v>
      </c>
      <c r="AP476">
        <v>11</v>
      </c>
      <c r="AQ476">
        <v>0</v>
      </c>
      <c r="AR476">
        <v>0</v>
      </c>
      <c r="AS476">
        <v>0</v>
      </c>
      <c r="AT476" t="s">
        <v>86</v>
      </c>
      <c r="AU476" t="s">
        <v>86</v>
      </c>
      <c r="AV476" t="s">
        <v>86</v>
      </c>
      <c r="AW476" t="s">
        <v>86</v>
      </c>
      <c r="AX476" t="s">
        <v>86</v>
      </c>
      <c r="AY476" t="s">
        <v>86</v>
      </c>
      <c r="AZ476" t="s">
        <v>86</v>
      </c>
      <c r="BA476" t="s">
        <v>86</v>
      </c>
      <c r="BB476" t="s">
        <v>86</v>
      </c>
      <c r="BC476" t="s">
        <v>86</v>
      </c>
      <c r="BD476" t="s">
        <v>86</v>
      </c>
      <c r="BE476" t="s">
        <v>86</v>
      </c>
    </row>
    <row r="477" spans="1:57" x14ac:dyDescent="0.45">
      <c r="A477" t="s">
        <v>1140</v>
      </c>
      <c r="B477" t="s">
        <v>77</v>
      </c>
      <c r="C477" t="s">
        <v>197</v>
      </c>
      <c r="D477" t="s">
        <v>79</v>
      </c>
      <c r="E477" s="2" t="str">
        <f>HYPERLINK("capsilon://?command=openfolder&amp;siteaddress=envoy.emaiq-na2.net&amp;folderid=FX5EB18F4E-C159-1C07-BEF8-5FD9AB62FB97","FX2203267")</f>
        <v>FX2203267</v>
      </c>
      <c r="F477" t="s">
        <v>80</v>
      </c>
      <c r="G477" t="s">
        <v>80</v>
      </c>
      <c r="H477" t="s">
        <v>81</v>
      </c>
      <c r="I477" t="s">
        <v>1081</v>
      </c>
      <c r="J477">
        <v>519</v>
      </c>
      <c r="K477" t="s">
        <v>83</v>
      </c>
      <c r="L477" t="s">
        <v>84</v>
      </c>
      <c r="M477" t="s">
        <v>85</v>
      </c>
      <c r="N477">
        <v>2</v>
      </c>
      <c r="O477" s="1">
        <v>44629.193182870367</v>
      </c>
      <c r="P477" s="1">
        <v>44629.278055555558</v>
      </c>
      <c r="Q477">
        <v>2085</v>
      </c>
      <c r="R477">
        <v>5248</v>
      </c>
      <c r="S477" t="b">
        <v>0</v>
      </c>
      <c r="T477" t="s">
        <v>86</v>
      </c>
      <c r="U477" t="b">
        <v>1</v>
      </c>
      <c r="V477" t="s">
        <v>191</v>
      </c>
      <c r="W477" s="1">
        <v>44629.241585648146</v>
      </c>
      <c r="X477">
        <v>2543</v>
      </c>
      <c r="Y477">
        <v>366</v>
      </c>
      <c r="Z477">
        <v>0</v>
      </c>
      <c r="AA477">
        <v>366</v>
      </c>
      <c r="AB477">
        <v>200</v>
      </c>
      <c r="AC477">
        <v>119</v>
      </c>
      <c r="AD477">
        <v>153</v>
      </c>
      <c r="AE477">
        <v>0</v>
      </c>
      <c r="AF477">
        <v>0</v>
      </c>
      <c r="AG477">
        <v>0</v>
      </c>
      <c r="AH477" t="s">
        <v>88</v>
      </c>
      <c r="AI477" s="1">
        <v>44629.278055555558</v>
      </c>
      <c r="AJ477">
        <v>1137</v>
      </c>
      <c r="AK477">
        <v>0</v>
      </c>
      <c r="AL477">
        <v>0</v>
      </c>
      <c r="AM477">
        <v>0</v>
      </c>
      <c r="AN477">
        <v>100</v>
      </c>
      <c r="AO477">
        <v>0</v>
      </c>
      <c r="AP477">
        <v>153</v>
      </c>
      <c r="AQ477">
        <v>0</v>
      </c>
      <c r="AR477">
        <v>0</v>
      </c>
      <c r="AS477">
        <v>0</v>
      </c>
      <c r="AT477" t="s">
        <v>86</v>
      </c>
      <c r="AU477" t="s">
        <v>86</v>
      </c>
      <c r="AV477" t="s">
        <v>86</v>
      </c>
      <c r="AW477" t="s">
        <v>86</v>
      </c>
      <c r="AX477" t="s">
        <v>86</v>
      </c>
      <c r="AY477" t="s">
        <v>86</v>
      </c>
      <c r="AZ477" t="s">
        <v>86</v>
      </c>
      <c r="BA477" t="s">
        <v>86</v>
      </c>
      <c r="BB477" t="s">
        <v>86</v>
      </c>
      <c r="BC477" t="s">
        <v>86</v>
      </c>
      <c r="BD477" t="s">
        <v>86</v>
      </c>
      <c r="BE477" t="s">
        <v>86</v>
      </c>
    </row>
    <row r="478" spans="1:57" x14ac:dyDescent="0.45">
      <c r="A478" t="s">
        <v>1141</v>
      </c>
      <c r="B478" t="s">
        <v>77</v>
      </c>
      <c r="C478" t="s">
        <v>1127</v>
      </c>
      <c r="D478" t="s">
        <v>79</v>
      </c>
      <c r="E478" s="2" t="str">
        <f>HYPERLINK("capsilon://?command=openfolder&amp;siteaddress=envoy.emaiq-na2.net&amp;folderid=FXC1C3A627-5942-CDF0-A8DC-B55544C9E97E","FX2203301")</f>
        <v>FX2203301</v>
      </c>
      <c r="F478" t="s">
        <v>80</v>
      </c>
      <c r="G478" t="s">
        <v>80</v>
      </c>
      <c r="H478" t="s">
        <v>81</v>
      </c>
      <c r="I478" t="s">
        <v>1128</v>
      </c>
      <c r="J478">
        <v>672</v>
      </c>
      <c r="K478" t="s">
        <v>83</v>
      </c>
      <c r="L478" t="s">
        <v>84</v>
      </c>
      <c r="M478" t="s">
        <v>85</v>
      </c>
      <c r="N478">
        <v>2</v>
      </c>
      <c r="O478" s="1">
        <v>44629.202314814815</v>
      </c>
      <c r="P478" s="1">
        <v>44629.405416666668</v>
      </c>
      <c r="Q478">
        <v>7386</v>
      </c>
      <c r="R478">
        <v>10162</v>
      </c>
      <c r="S478" t="b">
        <v>0</v>
      </c>
      <c r="T478" t="s">
        <v>86</v>
      </c>
      <c r="U478" t="b">
        <v>1</v>
      </c>
      <c r="V478" t="s">
        <v>96</v>
      </c>
      <c r="W478" s="1">
        <v>44629.306840277779</v>
      </c>
      <c r="X478">
        <v>6892</v>
      </c>
      <c r="Y478">
        <v>600</v>
      </c>
      <c r="Z478">
        <v>0</v>
      </c>
      <c r="AA478">
        <v>600</v>
      </c>
      <c r="AB478">
        <v>0</v>
      </c>
      <c r="AC478">
        <v>328</v>
      </c>
      <c r="AD478">
        <v>72</v>
      </c>
      <c r="AE478">
        <v>0</v>
      </c>
      <c r="AF478">
        <v>0</v>
      </c>
      <c r="AG478">
        <v>0</v>
      </c>
      <c r="AH478" t="s">
        <v>88</v>
      </c>
      <c r="AI478" s="1">
        <v>44629.405416666668</v>
      </c>
      <c r="AJ478">
        <v>497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72</v>
      </c>
      <c r="AQ478">
        <v>0</v>
      </c>
      <c r="AR478">
        <v>0</v>
      </c>
      <c r="AS478">
        <v>0</v>
      </c>
      <c r="AT478" t="s">
        <v>86</v>
      </c>
      <c r="AU478" t="s">
        <v>86</v>
      </c>
      <c r="AV478" t="s">
        <v>86</v>
      </c>
      <c r="AW478" t="s">
        <v>86</v>
      </c>
      <c r="AX478" t="s">
        <v>86</v>
      </c>
      <c r="AY478" t="s">
        <v>86</v>
      </c>
      <c r="AZ478" t="s">
        <v>86</v>
      </c>
      <c r="BA478" t="s">
        <v>86</v>
      </c>
      <c r="BB478" t="s">
        <v>86</v>
      </c>
      <c r="BC478" t="s">
        <v>86</v>
      </c>
      <c r="BD478" t="s">
        <v>86</v>
      </c>
      <c r="BE478" t="s">
        <v>86</v>
      </c>
    </row>
    <row r="479" spans="1:57" x14ac:dyDescent="0.45">
      <c r="A479" t="s">
        <v>1142</v>
      </c>
      <c r="B479" t="s">
        <v>77</v>
      </c>
      <c r="C479" t="s">
        <v>1133</v>
      </c>
      <c r="D479" t="s">
        <v>79</v>
      </c>
      <c r="E479" s="2" t="str">
        <f>HYPERLINK("capsilon://?command=openfolder&amp;siteaddress=envoy.emaiq-na2.net&amp;folderid=FX9A2F8998-5665-234D-553E-7FDAC4FA2285","FX220160")</f>
        <v>FX220160</v>
      </c>
      <c r="F479" t="s">
        <v>80</v>
      </c>
      <c r="G479" t="s">
        <v>80</v>
      </c>
      <c r="H479" t="s">
        <v>81</v>
      </c>
      <c r="I479" t="s">
        <v>1134</v>
      </c>
      <c r="J479">
        <v>1046</v>
      </c>
      <c r="K479" t="s">
        <v>83</v>
      </c>
      <c r="L479" t="s">
        <v>84</v>
      </c>
      <c r="M479" t="s">
        <v>85</v>
      </c>
      <c r="N479">
        <v>2</v>
      </c>
      <c r="O479" s="1">
        <v>44629.262071759258</v>
      </c>
      <c r="P479" s="1">
        <v>44629.473055555558</v>
      </c>
      <c r="Q479">
        <v>8530</v>
      </c>
      <c r="R479">
        <v>9699</v>
      </c>
      <c r="S479" t="b">
        <v>0</v>
      </c>
      <c r="T479" t="s">
        <v>86</v>
      </c>
      <c r="U479" t="b">
        <v>1</v>
      </c>
      <c r="V479" t="s">
        <v>96</v>
      </c>
      <c r="W479" s="1">
        <v>44629.381249999999</v>
      </c>
      <c r="X479">
        <v>3727</v>
      </c>
      <c r="Y479">
        <v>441</v>
      </c>
      <c r="Z479">
        <v>0</v>
      </c>
      <c r="AA479">
        <v>441</v>
      </c>
      <c r="AB479">
        <v>539</v>
      </c>
      <c r="AC479">
        <v>275</v>
      </c>
      <c r="AD479">
        <v>605</v>
      </c>
      <c r="AE479">
        <v>0</v>
      </c>
      <c r="AF479">
        <v>0</v>
      </c>
      <c r="AG479">
        <v>0</v>
      </c>
      <c r="AH479" t="s">
        <v>104</v>
      </c>
      <c r="AI479" s="1">
        <v>44629.473055555558</v>
      </c>
      <c r="AJ479">
        <v>5402</v>
      </c>
      <c r="AK479">
        <v>2</v>
      </c>
      <c r="AL479">
        <v>0</v>
      </c>
      <c r="AM479">
        <v>2</v>
      </c>
      <c r="AN479">
        <v>539</v>
      </c>
      <c r="AO479">
        <v>4</v>
      </c>
      <c r="AP479">
        <v>603</v>
      </c>
      <c r="AQ479">
        <v>0</v>
      </c>
      <c r="AR479">
        <v>0</v>
      </c>
      <c r="AS479">
        <v>0</v>
      </c>
      <c r="AT479" t="s">
        <v>86</v>
      </c>
      <c r="AU479" t="s">
        <v>86</v>
      </c>
      <c r="AV479" t="s">
        <v>86</v>
      </c>
      <c r="AW479" t="s">
        <v>86</v>
      </c>
      <c r="AX479" t="s">
        <v>86</v>
      </c>
      <c r="AY479" t="s">
        <v>86</v>
      </c>
      <c r="AZ479" t="s">
        <v>86</v>
      </c>
      <c r="BA479" t="s">
        <v>86</v>
      </c>
      <c r="BB479" t="s">
        <v>86</v>
      </c>
      <c r="BC479" t="s">
        <v>86</v>
      </c>
      <c r="BD479" t="s">
        <v>86</v>
      </c>
      <c r="BE479" t="s">
        <v>86</v>
      </c>
    </row>
    <row r="480" spans="1:57" x14ac:dyDescent="0.45">
      <c r="A480" t="s">
        <v>1143</v>
      </c>
      <c r="B480" t="s">
        <v>77</v>
      </c>
      <c r="C480" t="s">
        <v>1010</v>
      </c>
      <c r="D480" t="s">
        <v>79</v>
      </c>
      <c r="E480" s="2" t="str">
        <f>HYPERLINK("capsilon://?command=openfolder&amp;siteaddress=envoy.emaiq-na2.net&amp;folderid=FX8F532EE8-532D-A4D2-C963-39CC4DE39446","FX2201520")</f>
        <v>FX2201520</v>
      </c>
      <c r="F480" t="s">
        <v>80</v>
      </c>
      <c r="G480" t="s">
        <v>80</v>
      </c>
      <c r="H480" t="s">
        <v>81</v>
      </c>
      <c r="I480" t="s">
        <v>1144</v>
      </c>
      <c r="J480">
        <v>63</v>
      </c>
      <c r="K480" t="s">
        <v>83</v>
      </c>
      <c r="L480" t="s">
        <v>84</v>
      </c>
      <c r="M480" t="s">
        <v>85</v>
      </c>
      <c r="N480">
        <v>1</v>
      </c>
      <c r="O480" s="1">
        <v>44629.363194444442</v>
      </c>
      <c r="P480" s="1">
        <v>44629.394918981481</v>
      </c>
      <c r="Q480">
        <v>1561</v>
      </c>
      <c r="R480">
        <v>1180</v>
      </c>
      <c r="S480" t="b">
        <v>0</v>
      </c>
      <c r="T480" t="s">
        <v>86</v>
      </c>
      <c r="U480" t="b">
        <v>0</v>
      </c>
      <c r="V480" t="s">
        <v>96</v>
      </c>
      <c r="W480" s="1">
        <v>44629.394918981481</v>
      </c>
      <c r="X480">
        <v>1180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63</v>
      </c>
      <c r="AE480">
        <v>58</v>
      </c>
      <c r="AF480">
        <v>0</v>
      </c>
      <c r="AG480">
        <v>3</v>
      </c>
      <c r="AH480" t="s">
        <v>86</v>
      </c>
      <c r="AI480" t="s">
        <v>86</v>
      </c>
      <c r="AJ480" t="s">
        <v>86</v>
      </c>
      <c r="AK480" t="s">
        <v>86</v>
      </c>
      <c r="AL480" t="s">
        <v>86</v>
      </c>
      <c r="AM480" t="s">
        <v>86</v>
      </c>
      <c r="AN480" t="s">
        <v>86</v>
      </c>
      <c r="AO480" t="s">
        <v>86</v>
      </c>
      <c r="AP480" t="s">
        <v>86</v>
      </c>
      <c r="AQ480" t="s">
        <v>86</v>
      </c>
      <c r="AR480" t="s">
        <v>86</v>
      </c>
      <c r="AS480" t="s">
        <v>86</v>
      </c>
      <c r="AT480" t="s">
        <v>86</v>
      </c>
      <c r="AU480" t="s">
        <v>86</v>
      </c>
      <c r="AV480" t="s">
        <v>86</v>
      </c>
      <c r="AW480" t="s">
        <v>86</v>
      </c>
      <c r="AX480" t="s">
        <v>86</v>
      </c>
      <c r="AY480" t="s">
        <v>86</v>
      </c>
      <c r="AZ480" t="s">
        <v>86</v>
      </c>
      <c r="BA480" t="s">
        <v>86</v>
      </c>
      <c r="BB480" t="s">
        <v>86</v>
      </c>
      <c r="BC480" t="s">
        <v>86</v>
      </c>
      <c r="BD480" t="s">
        <v>86</v>
      </c>
      <c r="BE480" t="s">
        <v>86</v>
      </c>
    </row>
    <row r="481" spans="1:57" x14ac:dyDescent="0.45">
      <c r="A481" t="s">
        <v>1145</v>
      </c>
      <c r="B481" t="s">
        <v>77</v>
      </c>
      <c r="C481" t="s">
        <v>1118</v>
      </c>
      <c r="D481" t="s">
        <v>79</v>
      </c>
      <c r="E481" s="2" t="str">
        <f>HYPERLINK("capsilon://?command=openfolder&amp;siteaddress=envoy.emaiq-na2.net&amp;folderid=FXA4FB1879-970E-1260-0B85-5B519DB1FD42","FX2203141")</f>
        <v>FX2203141</v>
      </c>
      <c r="F481" t="s">
        <v>80</v>
      </c>
      <c r="G481" t="s">
        <v>80</v>
      </c>
      <c r="H481" t="s">
        <v>81</v>
      </c>
      <c r="I481" t="s">
        <v>1146</v>
      </c>
      <c r="J481">
        <v>66</v>
      </c>
      <c r="K481" t="s">
        <v>83</v>
      </c>
      <c r="L481" t="s">
        <v>84</v>
      </c>
      <c r="M481" t="s">
        <v>85</v>
      </c>
      <c r="N481">
        <v>2</v>
      </c>
      <c r="O481" s="1">
        <v>44629.368969907409</v>
      </c>
      <c r="P481" s="1">
        <v>44629.421388888892</v>
      </c>
      <c r="Q481">
        <v>3801</v>
      </c>
      <c r="R481">
        <v>728</v>
      </c>
      <c r="S481" t="b">
        <v>0</v>
      </c>
      <c r="T481" t="s">
        <v>86</v>
      </c>
      <c r="U481" t="b">
        <v>0</v>
      </c>
      <c r="V481" t="s">
        <v>96</v>
      </c>
      <c r="W481" s="1">
        <v>44629.410717592589</v>
      </c>
      <c r="X481">
        <v>444</v>
      </c>
      <c r="Y481">
        <v>52</v>
      </c>
      <c r="Z481">
        <v>0</v>
      </c>
      <c r="AA481">
        <v>52</v>
      </c>
      <c r="AB481">
        <v>0</v>
      </c>
      <c r="AC481">
        <v>44</v>
      </c>
      <c r="AD481">
        <v>14</v>
      </c>
      <c r="AE481">
        <v>0</v>
      </c>
      <c r="AF481">
        <v>0</v>
      </c>
      <c r="AG481">
        <v>0</v>
      </c>
      <c r="AH481" t="s">
        <v>88</v>
      </c>
      <c r="AI481" s="1">
        <v>44629.421388888892</v>
      </c>
      <c r="AJ481">
        <v>270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14</v>
      </c>
      <c r="AQ481">
        <v>0</v>
      </c>
      <c r="AR481">
        <v>0</v>
      </c>
      <c r="AS481">
        <v>0</v>
      </c>
      <c r="AT481" t="s">
        <v>86</v>
      </c>
      <c r="AU481" t="s">
        <v>86</v>
      </c>
      <c r="AV481" t="s">
        <v>86</v>
      </c>
      <c r="AW481" t="s">
        <v>86</v>
      </c>
      <c r="AX481" t="s">
        <v>86</v>
      </c>
      <c r="AY481" t="s">
        <v>86</v>
      </c>
      <c r="AZ481" t="s">
        <v>86</v>
      </c>
      <c r="BA481" t="s">
        <v>86</v>
      </c>
      <c r="BB481" t="s">
        <v>86</v>
      </c>
      <c r="BC481" t="s">
        <v>86</v>
      </c>
      <c r="BD481" t="s">
        <v>86</v>
      </c>
      <c r="BE481" t="s">
        <v>86</v>
      </c>
    </row>
    <row r="482" spans="1:57" hidden="1" x14ac:dyDescent="0.45">
      <c r="A482" t="s">
        <v>1147</v>
      </c>
      <c r="B482" t="s">
        <v>77</v>
      </c>
      <c r="C482" t="s">
        <v>1148</v>
      </c>
      <c r="D482" t="s">
        <v>79</v>
      </c>
      <c r="E482" s="2" t="str">
        <f>HYPERLINK("capsilon://?command=openfolder&amp;siteaddress=envoy.emaiq-na2.net&amp;folderid=FX67FF4C72-9727-C62A-0EFC-BD8E9E8FE7DE","FX2202350")</f>
        <v>FX2202350</v>
      </c>
      <c r="F482" t="s">
        <v>80</v>
      </c>
      <c r="G482" t="s">
        <v>80</v>
      </c>
      <c r="H482" t="s">
        <v>81</v>
      </c>
      <c r="I482" t="s">
        <v>1149</v>
      </c>
      <c r="J482">
        <v>66</v>
      </c>
      <c r="K482" t="s">
        <v>83</v>
      </c>
      <c r="L482" t="s">
        <v>84</v>
      </c>
      <c r="M482" t="s">
        <v>85</v>
      </c>
      <c r="N482">
        <v>2</v>
      </c>
      <c r="O482" s="1">
        <v>44621.788935185185</v>
      </c>
      <c r="P482" s="1">
        <v>44621.847407407404</v>
      </c>
      <c r="Q482">
        <v>4338</v>
      </c>
      <c r="R482">
        <v>714</v>
      </c>
      <c r="S482" t="b">
        <v>0</v>
      </c>
      <c r="T482" t="s">
        <v>86</v>
      </c>
      <c r="U482" t="b">
        <v>0</v>
      </c>
      <c r="V482" t="s">
        <v>347</v>
      </c>
      <c r="W482" s="1">
        <v>44621.800254629627</v>
      </c>
      <c r="X482">
        <v>332</v>
      </c>
      <c r="Y482">
        <v>52</v>
      </c>
      <c r="Z482">
        <v>0</v>
      </c>
      <c r="AA482">
        <v>52</v>
      </c>
      <c r="AB482">
        <v>0</v>
      </c>
      <c r="AC482">
        <v>45</v>
      </c>
      <c r="AD482">
        <v>14</v>
      </c>
      <c r="AE482">
        <v>0</v>
      </c>
      <c r="AF482">
        <v>0</v>
      </c>
      <c r="AG482">
        <v>0</v>
      </c>
      <c r="AH482" t="s">
        <v>119</v>
      </c>
      <c r="AI482" s="1">
        <v>44621.847407407404</v>
      </c>
      <c r="AJ482">
        <v>382</v>
      </c>
      <c r="AK482">
        <v>2</v>
      </c>
      <c r="AL482">
        <v>0</v>
      </c>
      <c r="AM482">
        <v>2</v>
      </c>
      <c r="AN482">
        <v>0</v>
      </c>
      <c r="AO482">
        <v>2</v>
      </c>
      <c r="AP482">
        <v>12</v>
      </c>
      <c r="AQ482">
        <v>0</v>
      </c>
      <c r="AR482">
        <v>0</v>
      </c>
      <c r="AS482">
        <v>0</v>
      </c>
      <c r="AT482" t="s">
        <v>86</v>
      </c>
      <c r="AU482" t="s">
        <v>86</v>
      </c>
      <c r="AV482" t="s">
        <v>86</v>
      </c>
      <c r="AW482" t="s">
        <v>86</v>
      </c>
      <c r="AX482" t="s">
        <v>86</v>
      </c>
      <c r="AY482" t="s">
        <v>86</v>
      </c>
      <c r="AZ482" t="s">
        <v>86</v>
      </c>
      <c r="BA482" t="s">
        <v>86</v>
      </c>
      <c r="BB482" t="s">
        <v>86</v>
      </c>
      <c r="BC482" t="s">
        <v>86</v>
      </c>
      <c r="BD482" t="s">
        <v>86</v>
      </c>
      <c r="BE482" t="s">
        <v>86</v>
      </c>
    </row>
    <row r="483" spans="1:57" x14ac:dyDescent="0.45">
      <c r="A483" t="s">
        <v>1150</v>
      </c>
      <c r="B483" t="s">
        <v>77</v>
      </c>
      <c r="C483" t="s">
        <v>807</v>
      </c>
      <c r="D483" t="s">
        <v>79</v>
      </c>
      <c r="E483" s="2" t="str">
        <f>HYPERLINK("capsilon://?command=openfolder&amp;siteaddress=envoy.emaiq-na2.net&amp;folderid=FX1D7475A4-92BF-0606-2A82-2B74660A3986","FX2201600")</f>
        <v>FX2201600</v>
      </c>
      <c r="F483" t="s">
        <v>80</v>
      </c>
      <c r="G483" t="s">
        <v>80</v>
      </c>
      <c r="H483" t="s">
        <v>81</v>
      </c>
      <c r="I483" t="s">
        <v>1151</v>
      </c>
      <c r="J483">
        <v>66</v>
      </c>
      <c r="K483" t="s">
        <v>83</v>
      </c>
      <c r="L483" t="s">
        <v>84</v>
      </c>
      <c r="M483" t="s">
        <v>85</v>
      </c>
      <c r="N483">
        <v>2</v>
      </c>
      <c r="O483" s="1">
        <v>44629.371238425927</v>
      </c>
      <c r="P483" s="1">
        <v>44629.420231481483</v>
      </c>
      <c r="Q483">
        <v>4081</v>
      </c>
      <c r="R483">
        <v>152</v>
      </c>
      <c r="S483" t="b">
        <v>0</v>
      </c>
      <c r="T483" t="s">
        <v>86</v>
      </c>
      <c r="U483" t="b">
        <v>0</v>
      </c>
      <c r="V483" t="s">
        <v>96</v>
      </c>
      <c r="W483" s="1">
        <v>44629.411851851852</v>
      </c>
      <c r="X483">
        <v>97</v>
      </c>
      <c r="Y483">
        <v>0</v>
      </c>
      <c r="Z483">
        <v>0</v>
      </c>
      <c r="AA483">
        <v>0</v>
      </c>
      <c r="AB483">
        <v>52</v>
      </c>
      <c r="AC483">
        <v>0</v>
      </c>
      <c r="AD483">
        <v>66</v>
      </c>
      <c r="AE483">
        <v>0</v>
      </c>
      <c r="AF483">
        <v>0</v>
      </c>
      <c r="AG483">
        <v>0</v>
      </c>
      <c r="AH483" t="s">
        <v>199</v>
      </c>
      <c r="AI483" s="1">
        <v>44629.420231481483</v>
      </c>
      <c r="AJ483">
        <v>55</v>
      </c>
      <c r="AK483">
        <v>0</v>
      </c>
      <c r="AL483">
        <v>0</v>
      </c>
      <c r="AM483">
        <v>0</v>
      </c>
      <c r="AN483">
        <v>52</v>
      </c>
      <c r="AO483">
        <v>0</v>
      </c>
      <c r="AP483">
        <v>66</v>
      </c>
      <c r="AQ483">
        <v>0</v>
      </c>
      <c r="AR483">
        <v>0</v>
      </c>
      <c r="AS483">
        <v>0</v>
      </c>
      <c r="AT483" t="s">
        <v>86</v>
      </c>
      <c r="AU483" t="s">
        <v>86</v>
      </c>
      <c r="AV483" t="s">
        <v>86</v>
      </c>
      <c r="AW483" t="s">
        <v>86</v>
      </c>
      <c r="AX483" t="s">
        <v>86</v>
      </c>
      <c r="AY483" t="s">
        <v>86</v>
      </c>
      <c r="AZ483" t="s">
        <v>86</v>
      </c>
      <c r="BA483" t="s">
        <v>86</v>
      </c>
      <c r="BB483" t="s">
        <v>86</v>
      </c>
      <c r="BC483" t="s">
        <v>86</v>
      </c>
      <c r="BD483" t="s">
        <v>86</v>
      </c>
      <c r="BE483" t="s">
        <v>86</v>
      </c>
    </row>
    <row r="484" spans="1:57" x14ac:dyDescent="0.45">
      <c r="A484" t="s">
        <v>1152</v>
      </c>
      <c r="B484" t="s">
        <v>77</v>
      </c>
      <c r="C484" t="s">
        <v>1153</v>
      </c>
      <c r="D484" t="s">
        <v>79</v>
      </c>
      <c r="E484" s="2" t="str">
        <f>HYPERLINK("capsilon://?command=openfolder&amp;siteaddress=envoy.emaiq-na2.net&amp;folderid=FX0CAEA502-26FB-8ABA-468B-229D30442038","FX2201254")</f>
        <v>FX2201254</v>
      </c>
      <c r="F484" t="s">
        <v>80</v>
      </c>
      <c r="G484" t="s">
        <v>80</v>
      </c>
      <c r="H484" t="s">
        <v>81</v>
      </c>
      <c r="I484" t="s">
        <v>1154</v>
      </c>
      <c r="J484">
        <v>28</v>
      </c>
      <c r="K484" t="s">
        <v>83</v>
      </c>
      <c r="L484" t="s">
        <v>84</v>
      </c>
      <c r="M484" t="s">
        <v>85</v>
      </c>
      <c r="N484">
        <v>2</v>
      </c>
      <c r="O484" s="1">
        <v>44629.377268518518</v>
      </c>
      <c r="P484" s="1">
        <v>44629.423078703701</v>
      </c>
      <c r="Q484">
        <v>3303</v>
      </c>
      <c r="R484">
        <v>655</v>
      </c>
      <c r="S484" t="b">
        <v>0</v>
      </c>
      <c r="T484" t="s">
        <v>86</v>
      </c>
      <c r="U484" t="b">
        <v>0</v>
      </c>
      <c r="V484" t="s">
        <v>96</v>
      </c>
      <c r="W484" s="1">
        <v>44629.416608796295</v>
      </c>
      <c r="X484">
        <v>410</v>
      </c>
      <c r="Y484">
        <v>21</v>
      </c>
      <c r="Z484">
        <v>0</v>
      </c>
      <c r="AA484">
        <v>21</v>
      </c>
      <c r="AB484">
        <v>0</v>
      </c>
      <c r="AC484">
        <v>5</v>
      </c>
      <c r="AD484">
        <v>7</v>
      </c>
      <c r="AE484">
        <v>0</v>
      </c>
      <c r="AF484">
        <v>0</v>
      </c>
      <c r="AG484">
        <v>0</v>
      </c>
      <c r="AH484" t="s">
        <v>199</v>
      </c>
      <c r="AI484" s="1">
        <v>44629.423078703701</v>
      </c>
      <c r="AJ484">
        <v>245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7</v>
      </c>
      <c r="AQ484">
        <v>0</v>
      </c>
      <c r="AR484">
        <v>0</v>
      </c>
      <c r="AS484">
        <v>0</v>
      </c>
      <c r="AT484" t="s">
        <v>86</v>
      </c>
      <c r="AU484" t="s">
        <v>86</v>
      </c>
      <c r="AV484" t="s">
        <v>86</v>
      </c>
      <c r="AW484" t="s">
        <v>86</v>
      </c>
      <c r="AX484" t="s">
        <v>86</v>
      </c>
      <c r="AY484" t="s">
        <v>86</v>
      </c>
      <c r="AZ484" t="s">
        <v>86</v>
      </c>
      <c r="BA484" t="s">
        <v>86</v>
      </c>
      <c r="BB484" t="s">
        <v>86</v>
      </c>
      <c r="BC484" t="s">
        <v>86</v>
      </c>
      <c r="BD484" t="s">
        <v>86</v>
      </c>
      <c r="BE484" t="s">
        <v>86</v>
      </c>
    </row>
    <row r="485" spans="1:57" hidden="1" x14ac:dyDescent="0.45">
      <c r="A485" t="s">
        <v>1155</v>
      </c>
      <c r="B485" t="s">
        <v>77</v>
      </c>
      <c r="C485" t="s">
        <v>1138</v>
      </c>
      <c r="D485" t="s">
        <v>79</v>
      </c>
      <c r="E485" s="2" t="str">
        <f>HYPERLINK("capsilon://?command=openfolder&amp;siteaddress=envoy.emaiq-na2.net&amp;folderid=FXB1EE8CA8-3977-207B-A241-40B2B20CE017","FX2202444")</f>
        <v>FX2202444</v>
      </c>
      <c r="F485" t="s">
        <v>80</v>
      </c>
      <c r="G485" t="s">
        <v>80</v>
      </c>
      <c r="H485" t="s">
        <v>81</v>
      </c>
      <c r="I485" t="s">
        <v>1156</v>
      </c>
      <c r="J485">
        <v>66</v>
      </c>
      <c r="K485" t="s">
        <v>83</v>
      </c>
      <c r="L485" t="s">
        <v>84</v>
      </c>
      <c r="M485" t="s">
        <v>85</v>
      </c>
      <c r="N485">
        <v>2</v>
      </c>
      <c r="O485" s="1">
        <v>44621.791759259257</v>
      </c>
      <c r="P485" s="1">
        <v>44622.165833333333</v>
      </c>
      <c r="Q485">
        <v>31451</v>
      </c>
      <c r="R485">
        <v>869</v>
      </c>
      <c r="S485" t="b">
        <v>0</v>
      </c>
      <c r="T485" t="s">
        <v>86</v>
      </c>
      <c r="U485" t="b">
        <v>0</v>
      </c>
      <c r="V485" t="s">
        <v>347</v>
      </c>
      <c r="W485" s="1">
        <v>44621.805254629631</v>
      </c>
      <c r="X485">
        <v>431</v>
      </c>
      <c r="Y485">
        <v>52</v>
      </c>
      <c r="Z485">
        <v>0</v>
      </c>
      <c r="AA485">
        <v>52</v>
      </c>
      <c r="AB485">
        <v>0</v>
      </c>
      <c r="AC485">
        <v>49</v>
      </c>
      <c r="AD485">
        <v>14</v>
      </c>
      <c r="AE485">
        <v>0</v>
      </c>
      <c r="AF485">
        <v>0</v>
      </c>
      <c r="AG485">
        <v>0</v>
      </c>
      <c r="AH485" t="s">
        <v>199</v>
      </c>
      <c r="AI485" s="1">
        <v>44622.165833333333</v>
      </c>
      <c r="AJ485">
        <v>422</v>
      </c>
      <c r="AK485">
        <v>3</v>
      </c>
      <c r="AL485">
        <v>0</v>
      </c>
      <c r="AM485">
        <v>3</v>
      </c>
      <c r="AN485">
        <v>0</v>
      </c>
      <c r="AO485">
        <v>3</v>
      </c>
      <c r="AP485">
        <v>11</v>
      </c>
      <c r="AQ485">
        <v>0</v>
      </c>
      <c r="AR485">
        <v>0</v>
      </c>
      <c r="AS485">
        <v>0</v>
      </c>
      <c r="AT485" t="s">
        <v>86</v>
      </c>
      <c r="AU485" t="s">
        <v>86</v>
      </c>
      <c r="AV485" t="s">
        <v>86</v>
      </c>
      <c r="AW485" t="s">
        <v>86</v>
      </c>
      <c r="AX485" t="s">
        <v>86</v>
      </c>
      <c r="AY485" t="s">
        <v>86</v>
      </c>
      <c r="AZ485" t="s">
        <v>86</v>
      </c>
      <c r="BA485" t="s">
        <v>86</v>
      </c>
      <c r="BB485" t="s">
        <v>86</v>
      </c>
      <c r="BC485" t="s">
        <v>86</v>
      </c>
      <c r="BD485" t="s">
        <v>86</v>
      </c>
      <c r="BE485" t="s">
        <v>86</v>
      </c>
    </row>
    <row r="486" spans="1:57" x14ac:dyDescent="0.45">
      <c r="A486" t="s">
        <v>1157</v>
      </c>
      <c r="B486" t="s">
        <v>77</v>
      </c>
      <c r="C486" t="s">
        <v>1153</v>
      </c>
      <c r="D486" t="s">
        <v>79</v>
      </c>
      <c r="E486" s="2" t="str">
        <f>HYPERLINK("capsilon://?command=openfolder&amp;siteaddress=envoy.emaiq-na2.net&amp;folderid=FX0CAEA502-26FB-8ABA-468B-229D30442038","FX2201254")</f>
        <v>FX2201254</v>
      </c>
      <c r="F486" t="s">
        <v>80</v>
      </c>
      <c r="G486" t="s">
        <v>80</v>
      </c>
      <c r="H486" t="s">
        <v>81</v>
      </c>
      <c r="I486" t="s">
        <v>1158</v>
      </c>
      <c r="J486">
        <v>28</v>
      </c>
      <c r="K486" t="s">
        <v>83</v>
      </c>
      <c r="L486" t="s">
        <v>84</v>
      </c>
      <c r="M486" t="s">
        <v>85</v>
      </c>
      <c r="N486">
        <v>2</v>
      </c>
      <c r="O486" s="1">
        <v>44629.389004629629</v>
      </c>
      <c r="P486" s="1">
        <v>44629.422974537039</v>
      </c>
      <c r="Q486">
        <v>2612</v>
      </c>
      <c r="R486">
        <v>323</v>
      </c>
      <c r="S486" t="b">
        <v>0</v>
      </c>
      <c r="T486" t="s">
        <v>86</v>
      </c>
      <c r="U486" t="b">
        <v>0</v>
      </c>
      <c r="V486" t="s">
        <v>96</v>
      </c>
      <c r="W486" s="1">
        <v>44629.41878472222</v>
      </c>
      <c r="X486">
        <v>187</v>
      </c>
      <c r="Y486">
        <v>21</v>
      </c>
      <c r="Z486">
        <v>0</v>
      </c>
      <c r="AA486">
        <v>21</v>
      </c>
      <c r="AB486">
        <v>0</v>
      </c>
      <c r="AC486">
        <v>7</v>
      </c>
      <c r="AD486">
        <v>7</v>
      </c>
      <c r="AE486">
        <v>0</v>
      </c>
      <c r="AF486">
        <v>0</v>
      </c>
      <c r="AG486">
        <v>0</v>
      </c>
      <c r="AH486" t="s">
        <v>88</v>
      </c>
      <c r="AI486" s="1">
        <v>44629.422974537039</v>
      </c>
      <c r="AJ486">
        <v>136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7</v>
      </c>
      <c r="AQ486">
        <v>0</v>
      </c>
      <c r="AR486">
        <v>0</v>
      </c>
      <c r="AS486">
        <v>0</v>
      </c>
      <c r="AT486" t="s">
        <v>86</v>
      </c>
      <c r="AU486" t="s">
        <v>86</v>
      </c>
      <c r="AV486" t="s">
        <v>86</v>
      </c>
      <c r="AW486" t="s">
        <v>86</v>
      </c>
      <c r="AX486" t="s">
        <v>86</v>
      </c>
      <c r="AY486" t="s">
        <v>86</v>
      </c>
      <c r="AZ486" t="s">
        <v>86</v>
      </c>
      <c r="BA486" t="s">
        <v>86</v>
      </c>
      <c r="BB486" t="s">
        <v>86</v>
      </c>
      <c r="BC486" t="s">
        <v>86</v>
      </c>
      <c r="BD486" t="s">
        <v>86</v>
      </c>
      <c r="BE486" t="s">
        <v>86</v>
      </c>
    </row>
    <row r="487" spans="1:57" x14ac:dyDescent="0.45">
      <c r="A487" t="s">
        <v>1159</v>
      </c>
      <c r="B487" t="s">
        <v>77</v>
      </c>
      <c r="C487" t="s">
        <v>1010</v>
      </c>
      <c r="D487" t="s">
        <v>79</v>
      </c>
      <c r="E487" s="2" t="str">
        <f>HYPERLINK("capsilon://?command=openfolder&amp;siteaddress=envoy.emaiq-na2.net&amp;folderid=FX8F532EE8-532D-A4D2-C963-39CC4DE39446","FX2201520")</f>
        <v>FX2201520</v>
      </c>
      <c r="F487" t="s">
        <v>80</v>
      </c>
      <c r="G487" t="s">
        <v>80</v>
      </c>
      <c r="H487" t="s">
        <v>81</v>
      </c>
      <c r="I487" t="s">
        <v>1144</v>
      </c>
      <c r="J487">
        <v>192</v>
      </c>
      <c r="K487" t="s">
        <v>83</v>
      </c>
      <c r="L487" t="s">
        <v>84</v>
      </c>
      <c r="M487" t="s">
        <v>85</v>
      </c>
      <c r="N487">
        <v>2</v>
      </c>
      <c r="O487" s="1">
        <v>44629.395972222221</v>
      </c>
      <c r="P487" s="1">
        <v>44629.419583333336</v>
      </c>
      <c r="Q487">
        <v>340</v>
      </c>
      <c r="R487">
        <v>1700</v>
      </c>
      <c r="S487" t="b">
        <v>0</v>
      </c>
      <c r="T487" t="s">
        <v>86</v>
      </c>
      <c r="U487" t="b">
        <v>1</v>
      </c>
      <c r="V487" t="s">
        <v>96</v>
      </c>
      <c r="W487" s="1">
        <v>44629.40556712963</v>
      </c>
      <c r="X487">
        <v>825</v>
      </c>
      <c r="Y487">
        <v>116</v>
      </c>
      <c r="Z487">
        <v>0</v>
      </c>
      <c r="AA487">
        <v>116</v>
      </c>
      <c r="AB487">
        <v>52</v>
      </c>
      <c r="AC487">
        <v>25</v>
      </c>
      <c r="AD487">
        <v>76</v>
      </c>
      <c r="AE487">
        <v>0</v>
      </c>
      <c r="AF487">
        <v>0</v>
      </c>
      <c r="AG487">
        <v>0</v>
      </c>
      <c r="AH487" t="s">
        <v>199</v>
      </c>
      <c r="AI487" s="1">
        <v>44629.419583333336</v>
      </c>
      <c r="AJ487">
        <v>875</v>
      </c>
      <c r="AK487">
        <v>2</v>
      </c>
      <c r="AL487">
        <v>0</v>
      </c>
      <c r="AM487">
        <v>2</v>
      </c>
      <c r="AN487">
        <v>52</v>
      </c>
      <c r="AO487">
        <v>2</v>
      </c>
      <c r="AP487">
        <v>74</v>
      </c>
      <c r="AQ487">
        <v>0</v>
      </c>
      <c r="AR487">
        <v>0</v>
      </c>
      <c r="AS487">
        <v>0</v>
      </c>
      <c r="AT487" t="s">
        <v>86</v>
      </c>
      <c r="AU487" t="s">
        <v>86</v>
      </c>
      <c r="AV487" t="s">
        <v>86</v>
      </c>
      <c r="AW487" t="s">
        <v>86</v>
      </c>
      <c r="AX487" t="s">
        <v>86</v>
      </c>
      <c r="AY487" t="s">
        <v>86</v>
      </c>
      <c r="AZ487" t="s">
        <v>86</v>
      </c>
      <c r="BA487" t="s">
        <v>86</v>
      </c>
      <c r="BB487" t="s">
        <v>86</v>
      </c>
      <c r="BC487" t="s">
        <v>86</v>
      </c>
      <c r="BD487" t="s">
        <v>86</v>
      </c>
      <c r="BE487" t="s">
        <v>86</v>
      </c>
    </row>
    <row r="488" spans="1:57" hidden="1" x14ac:dyDescent="0.45">
      <c r="A488" t="s">
        <v>1160</v>
      </c>
      <c r="B488" t="s">
        <v>77</v>
      </c>
      <c r="C488" t="s">
        <v>142</v>
      </c>
      <c r="D488" t="s">
        <v>79</v>
      </c>
      <c r="E488" s="2" t="str">
        <f>HYPERLINK("capsilon://?command=openfolder&amp;siteaddress=envoy.emaiq-na2.net&amp;folderid=FXBE63E460-0E8D-F6A9-C3C2-177DD9729CE9","FX2202577")</f>
        <v>FX2202577</v>
      </c>
      <c r="F488" t="s">
        <v>80</v>
      </c>
      <c r="G488" t="s">
        <v>80</v>
      </c>
      <c r="H488" t="s">
        <v>81</v>
      </c>
      <c r="I488" t="s">
        <v>143</v>
      </c>
      <c r="J488">
        <v>369</v>
      </c>
      <c r="K488" t="s">
        <v>83</v>
      </c>
      <c r="L488" t="s">
        <v>84</v>
      </c>
      <c r="M488" t="s">
        <v>85</v>
      </c>
      <c r="N488">
        <v>1</v>
      </c>
      <c r="O488" s="1">
        <v>44621.823750000003</v>
      </c>
      <c r="P488" s="1">
        <v>44622.272858796299</v>
      </c>
      <c r="Q488">
        <v>37763</v>
      </c>
      <c r="R488">
        <v>1040</v>
      </c>
      <c r="S488" t="b">
        <v>0</v>
      </c>
      <c r="T488" t="s">
        <v>86</v>
      </c>
      <c r="U488" t="b">
        <v>0</v>
      </c>
      <c r="V488" t="s">
        <v>191</v>
      </c>
      <c r="W488" s="1">
        <v>44622.272858796299</v>
      </c>
      <c r="X488">
        <v>809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369</v>
      </c>
      <c r="AE488">
        <v>306</v>
      </c>
      <c r="AF488">
        <v>0</v>
      </c>
      <c r="AG488">
        <v>16</v>
      </c>
      <c r="AH488" t="s">
        <v>86</v>
      </c>
      <c r="AI488" t="s">
        <v>86</v>
      </c>
      <c r="AJ488" t="s">
        <v>86</v>
      </c>
      <c r="AK488" t="s">
        <v>86</v>
      </c>
      <c r="AL488" t="s">
        <v>86</v>
      </c>
      <c r="AM488" t="s">
        <v>86</v>
      </c>
      <c r="AN488" t="s">
        <v>86</v>
      </c>
      <c r="AO488" t="s">
        <v>86</v>
      </c>
      <c r="AP488" t="s">
        <v>86</v>
      </c>
      <c r="AQ488" t="s">
        <v>86</v>
      </c>
      <c r="AR488" t="s">
        <v>86</v>
      </c>
      <c r="AS488" t="s">
        <v>86</v>
      </c>
      <c r="AT488" t="s">
        <v>86</v>
      </c>
      <c r="AU488" t="s">
        <v>86</v>
      </c>
      <c r="AV488" t="s">
        <v>86</v>
      </c>
      <c r="AW488" t="s">
        <v>86</v>
      </c>
      <c r="AX488" t="s">
        <v>86</v>
      </c>
      <c r="AY488" t="s">
        <v>86</v>
      </c>
      <c r="AZ488" t="s">
        <v>86</v>
      </c>
      <c r="BA488" t="s">
        <v>86</v>
      </c>
      <c r="BB488" t="s">
        <v>86</v>
      </c>
      <c r="BC488" t="s">
        <v>86</v>
      </c>
      <c r="BD488" t="s">
        <v>86</v>
      </c>
      <c r="BE488" t="s">
        <v>86</v>
      </c>
    </row>
    <row r="489" spans="1:57" x14ac:dyDescent="0.45">
      <c r="A489" t="s">
        <v>1161</v>
      </c>
      <c r="B489" t="s">
        <v>77</v>
      </c>
      <c r="C489" t="s">
        <v>1153</v>
      </c>
      <c r="D489" t="s">
        <v>79</v>
      </c>
      <c r="E489" s="2" t="str">
        <f>HYPERLINK("capsilon://?command=openfolder&amp;siteaddress=envoy.emaiq-na2.net&amp;folderid=FX0CAEA502-26FB-8ABA-468B-229D30442038","FX2201254")</f>
        <v>FX2201254</v>
      </c>
      <c r="F489" t="s">
        <v>80</v>
      </c>
      <c r="G489" t="s">
        <v>80</v>
      </c>
      <c r="H489" t="s">
        <v>81</v>
      </c>
      <c r="I489" t="s">
        <v>1162</v>
      </c>
      <c r="J489">
        <v>28</v>
      </c>
      <c r="K489" t="s">
        <v>83</v>
      </c>
      <c r="L489" t="s">
        <v>84</v>
      </c>
      <c r="M489" t="s">
        <v>85</v>
      </c>
      <c r="N489">
        <v>2</v>
      </c>
      <c r="O489" s="1">
        <v>44629.406701388885</v>
      </c>
      <c r="P489" s="1">
        <v>44629.424791666665</v>
      </c>
      <c r="Q489">
        <v>1170</v>
      </c>
      <c r="R489">
        <v>393</v>
      </c>
      <c r="S489" t="b">
        <v>0</v>
      </c>
      <c r="T489" t="s">
        <v>86</v>
      </c>
      <c r="U489" t="b">
        <v>0</v>
      </c>
      <c r="V489" t="s">
        <v>96</v>
      </c>
      <c r="W489" s="1">
        <v>44629.421539351853</v>
      </c>
      <c r="X489">
        <v>237</v>
      </c>
      <c r="Y489">
        <v>21</v>
      </c>
      <c r="Z489">
        <v>0</v>
      </c>
      <c r="AA489">
        <v>21</v>
      </c>
      <c r="AB489">
        <v>0</v>
      </c>
      <c r="AC489">
        <v>7</v>
      </c>
      <c r="AD489">
        <v>7</v>
      </c>
      <c r="AE489">
        <v>0</v>
      </c>
      <c r="AF489">
        <v>0</v>
      </c>
      <c r="AG489">
        <v>0</v>
      </c>
      <c r="AH489" t="s">
        <v>88</v>
      </c>
      <c r="AI489" s="1">
        <v>44629.424791666665</v>
      </c>
      <c r="AJ489">
        <v>156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7</v>
      </c>
      <c r="AQ489">
        <v>0</v>
      </c>
      <c r="AR489">
        <v>0</v>
      </c>
      <c r="AS489">
        <v>0</v>
      </c>
      <c r="AT489" t="s">
        <v>86</v>
      </c>
      <c r="AU489" t="s">
        <v>86</v>
      </c>
      <c r="AV489" t="s">
        <v>86</v>
      </c>
      <c r="AW489" t="s">
        <v>86</v>
      </c>
      <c r="AX489" t="s">
        <v>86</v>
      </c>
      <c r="AY489" t="s">
        <v>86</v>
      </c>
      <c r="AZ489" t="s">
        <v>86</v>
      </c>
      <c r="BA489" t="s">
        <v>86</v>
      </c>
      <c r="BB489" t="s">
        <v>86</v>
      </c>
      <c r="BC489" t="s">
        <v>86</v>
      </c>
      <c r="BD489" t="s">
        <v>86</v>
      </c>
      <c r="BE489" t="s">
        <v>86</v>
      </c>
    </row>
    <row r="490" spans="1:57" x14ac:dyDescent="0.45">
      <c r="A490" t="s">
        <v>1163</v>
      </c>
      <c r="B490" t="s">
        <v>77</v>
      </c>
      <c r="C490" t="s">
        <v>99</v>
      </c>
      <c r="D490" t="s">
        <v>79</v>
      </c>
      <c r="E490" s="2" t="str">
        <f>HYPERLINK("capsilon://?command=openfolder&amp;siteaddress=envoy.emaiq-na2.net&amp;folderid=FXBFC80110-DBE0-36B8-75D3-F8787A872862","FX220291")</f>
        <v>FX220291</v>
      </c>
      <c r="F490" t="s">
        <v>80</v>
      </c>
      <c r="G490" t="s">
        <v>80</v>
      </c>
      <c r="H490" t="s">
        <v>81</v>
      </c>
      <c r="I490" t="s">
        <v>1164</v>
      </c>
      <c r="J490">
        <v>41</v>
      </c>
      <c r="K490" t="s">
        <v>83</v>
      </c>
      <c r="L490" t="s">
        <v>84</v>
      </c>
      <c r="M490" t="s">
        <v>85</v>
      </c>
      <c r="N490">
        <v>2</v>
      </c>
      <c r="O490" s="1">
        <v>44629.408194444448</v>
      </c>
      <c r="P490" s="1">
        <v>44629.469895833332</v>
      </c>
      <c r="Q490">
        <v>4482</v>
      </c>
      <c r="R490">
        <v>849</v>
      </c>
      <c r="S490" t="b">
        <v>0</v>
      </c>
      <c r="T490" t="s">
        <v>86</v>
      </c>
      <c r="U490" t="b">
        <v>0</v>
      </c>
      <c r="V490" t="s">
        <v>96</v>
      </c>
      <c r="W490" s="1">
        <v>44629.427523148152</v>
      </c>
      <c r="X490">
        <v>516</v>
      </c>
      <c r="Y490">
        <v>47</v>
      </c>
      <c r="Z490">
        <v>0</v>
      </c>
      <c r="AA490">
        <v>47</v>
      </c>
      <c r="AB490">
        <v>0</v>
      </c>
      <c r="AC490">
        <v>35</v>
      </c>
      <c r="AD490">
        <v>-6</v>
      </c>
      <c r="AE490">
        <v>0</v>
      </c>
      <c r="AF490">
        <v>0</v>
      </c>
      <c r="AG490">
        <v>0</v>
      </c>
      <c r="AH490" t="s">
        <v>199</v>
      </c>
      <c r="AI490" s="1">
        <v>44629.469895833332</v>
      </c>
      <c r="AJ490">
        <v>333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-6</v>
      </c>
      <c r="AQ490">
        <v>0</v>
      </c>
      <c r="AR490">
        <v>0</v>
      </c>
      <c r="AS490">
        <v>0</v>
      </c>
      <c r="AT490" t="s">
        <v>86</v>
      </c>
      <c r="AU490" t="s">
        <v>86</v>
      </c>
      <c r="AV490" t="s">
        <v>86</v>
      </c>
      <c r="AW490" t="s">
        <v>86</v>
      </c>
      <c r="AX490" t="s">
        <v>86</v>
      </c>
      <c r="AY490" t="s">
        <v>86</v>
      </c>
      <c r="AZ490" t="s">
        <v>86</v>
      </c>
      <c r="BA490" t="s">
        <v>86</v>
      </c>
      <c r="BB490" t="s">
        <v>86</v>
      </c>
      <c r="BC490" t="s">
        <v>86</v>
      </c>
      <c r="BD490" t="s">
        <v>86</v>
      </c>
      <c r="BE490" t="s">
        <v>86</v>
      </c>
    </row>
    <row r="491" spans="1:57" x14ac:dyDescent="0.45">
      <c r="A491" t="s">
        <v>1165</v>
      </c>
      <c r="B491" t="s">
        <v>77</v>
      </c>
      <c r="C491" t="s">
        <v>1166</v>
      </c>
      <c r="D491" t="s">
        <v>79</v>
      </c>
      <c r="E491" s="2" t="str">
        <f>HYPERLINK("capsilon://?command=openfolder&amp;siteaddress=envoy.emaiq-na2.net&amp;folderid=FXA8461571-1C3E-283E-0DAC-28B77FC85121","FX2202806")</f>
        <v>FX2202806</v>
      </c>
      <c r="F491" t="s">
        <v>80</v>
      </c>
      <c r="G491" t="s">
        <v>80</v>
      </c>
      <c r="H491" t="s">
        <v>81</v>
      </c>
      <c r="I491" t="s">
        <v>1167</v>
      </c>
      <c r="J491">
        <v>166</v>
      </c>
      <c r="K491" t="s">
        <v>83</v>
      </c>
      <c r="L491" t="s">
        <v>84</v>
      </c>
      <c r="M491" t="s">
        <v>85</v>
      </c>
      <c r="N491">
        <v>2</v>
      </c>
      <c r="O491" s="1">
        <v>44629.408576388887</v>
      </c>
      <c r="P491" s="1">
        <v>44629.52548611111</v>
      </c>
      <c r="Q491">
        <v>8680</v>
      </c>
      <c r="R491">
        <v>1421</v>
      </c>
      <c r="S491" t="b">
        <v>0</v>
      </c>
      <c r="T491" t="s">
        <v>86</v>
      </c>
      <c r="U491" t="b">
        <v>0</v>
      </c>
      <c r="V491" t="s">
        <v>96</v>
      </c>
      <c r="W491" s="1">
        <v>44629.44462962963</v>
      </c>
      <c r="X491">
        <v>830</v>
      </c>
      <c r="Y491">
        <v>167</v>
      </c>
      <c r="Z491">
        <v>0</v>
      </c>
      <c r="AA491">
        <v>167</v>
      </c>
      <c r="AB491">
        <v>0</v>
      </c>
      <c r="AC491">
        <v>69</v>
      </c>
      <c r="AD491">
        <v>-1</v>
      </c>
      <c r="AE491">
        <v>0</v>
      </c>
      <c r="AF491">
        <v>0</v>
      </c>
      <c r="AG491">
        <v>0</v>
      </c>
      <c r="AH491" t="s">
        <v>216</v>
      </c>
      <c r="AI491" s="1">
        <v>44629.52548611111</v>
      </c>
      <c r="AJ491">
        <v>503</v>
      </c>
      <c r="AK491">
        <v>0</v>
      </c>
      <c r="AL491">
        <v>0</v>
      </c>
      <c r="AM491">
        <v>0</v>
      </c>
      <c r="AN491">
        <v>37</v>
      </c>
      <c r="AO491">
        <v>0</v>
      </c>
      <c r="AP491">
        <v>-1</v>
      </c>
      <c r="AQ491">
        <v>0</v>
      </c>
      <c r="AR491">
        <v>0</v>
      </c>
      <c r="AS491">
        <v>0</v>
      </c>
      <c r="AT491" t="s">
        <v>86</v>
      </c>
      <c r="AU491" t="s">
        <v>86</v>
      </c>
      <c r="AV491" t="s">
        <v>86</v>
      </c>
      <c r="AW491" t="s">
        <v>86</v>
      </c>
      <c r="AX491" t="s">
        <v>86</v>
      </c>
      <c r="AY491" t="s">
        <v>86</v>
      </c>
      <c r="AZ491" t="s">
        <v>86</v>
      </c>
      <c r="BA491" t="s">
        <v>86</v>
      </c>
      <c r="BB491" t="s">
        <v>86</v>
      </c>
      <c r="BC491" t="s">
        <v>86</v>
      </c>
      <c r="BD491" t="s">
        <v>86</v>
      </c>
      <c r="BE491" t="s">
        <v>86</v>
      </c>
    </row>
    <row r="492" spans="1:57" x14ac:dyDescent="0.45">
      <c r="A492" t="s">
        <v>1168</v>
      </c>
      <c r="B492" t="s">
        <v>77</v>
      </c>
      <c r="C492" t="s">
        <v>1169</v>
      </c>
      <c r="D492" t="s">
        <v>79</v>
      </c>
      <c r="E492" s="2" t="str">
        <f>HYPERLINK("capsilon://?command=openfolder&amp;siteaddress=envoy.emaiq-na2.net&amp;folderid=FX1608ED04-AD45-9B5D-3DE3-291AB936C11E","FX2112161")</f>
        <v>FX2112161</v>
      </c>
      <c r="F492" t="s">
        <v>80</v>
      </c>
      <c r="G492" t="s">
        <v>80</v>
      </c>
      <c r="H492" t="s">
        <v>81</v>
      </c>
      <c r="I492" t="s">
        <v>1170</v>
      </c>
      <c r="J492">
        <v>44</v>
      </c>
      <c r="K492" t="s">
        <v>83</v>
      </c>
      <c r="L492" t="s">
        <v>84</v>
      </c>
      <c r="M492" t="s">
        <v>85</v>
      </c>
      <c r="N492">
        <v>2</v>
      </c>
      <c r="O492" s="1">
        <v>44629.479120370372</v>
      </c>
      <c r="P492" s="1">
        <v>44629.532037037039</v>
      </c>
      <c r="Q492">
        <v>3199</v>
      </c>
      <c r="R492">
        <v>1373</v>
      </c>
      <c r="S492" t="b">
        <v>0</v>
      </c>
      <c r="T492" t="s">
        <v>86</v>
      </c>
      <c r="U492" t="b">
        <v>0</v>
      </c>
      <c r="V492" t="s">
        <v>87</v>
      </c>
      <c r="W492" s="1">
        <v>44629.49150462963</v>
      </c>
      <c r="X492">
        <v>798</v>
      </c>
      <c r="Y492">
        <v>70</v>
      </c>
      <c r="Z492">
        <v>0</v>
      </c>
      <c r="AA492">
        <v>70</v>
      </c>
      <c r="AB492">
        <v>0</v>
      </c>
      <c r="AC492">
        <v>52</v>
      </c>
      <c r="AD492">
        <v>-26</v>
      </c>
      <c r="AE492">
        <v>0</v>
      </c>
      <c r="AF492">
        <v>0</v>
      </c>
      <c r="AG492">
        <v>0</v>
      </c>
      <c r="AH492" t="s">
        <v>216</v>
      </c>
      <c r="AI492" s="1">
        <v>44629.532037037039</v>
      </c>
      <c r="AJ492">
        <v>565</v>
      </c>
      <c r="AK492">
        <v>5</v>
      </c>
      <c r="AL492">
        <v>0</v>
      </c>
      <c r="AM492">
        <v>5</v>
      </c>
      <c r="AN492">
        <v>0</v>
      </c>
      <c r="AO492">
        <v>5</v>
      </c>
      <c r="AP492">
        <v>-31</v>
      </c>
      <c r="AQ492">
        <v>0</v>
      </c>
      <c r="AR492">
        <v>0</v>
      </c>
      <c r="AS492">
        <v>0</v>
      </c>
      <c r="AT492" t="s">
        <v>86</v>
      </c>
      <c r="AU492" t="s">
        <v>86</v>
      </c>
      <c r="AV492" t="s">
        <v>86</v>
      </c>
      <c r="AW492" t="s">
        <v>86</v>
      </c>
      <c r="AX492" t="s">
        <v>86</v>
      </c>
      <c r="AY492" t="s">
        <v>86</v>
      </c>
      <c r="AZ492" t="s">
        <v>86</v>
      </c>
      <c r="BA492" t="s">
        <v>86</v>
      </c>
      <c r="BB492" t="s">
        <v>86</v>
      </c>
      <c r="BC492" t="s">
        <v>86</v>
      </c>
      <c r="BD492" t="s">
        <v>86</v>
      </c>
      <c r="BE492" t="s">
        <v>86</v>
      </c>
    </row>
    <row r="493" spans="1:57" x14ac:dyDescent="0.45">
      <c r="A493" t="s">
        <v>1171</v>
      </c>
      <c r="B493" t="s">
        <v>77</v>
      </c>
      <c r="C493" t="s">
        <v>1172</v>
      </c>
      <c r="D493" t="s">
        <v>79</v>
      </c>
      <c r="E493" s="2" t="str">
        <f>HYPERLINK("capsilon://?command=openfolder&amp;siteaddress=envoy.emaiq-na2.net&amp;folderid=FX102DFCF7-ED31-7574-625D-FF7A8AB36E78","FX220121")</f>
        <v>FX220121</v>
      </c>
      <c r="F493" t="s">
        <v>80</v>
      </c>
      <c r="G493" t="s">
        <v>80</v>
      </c>
      <c r="H493" t="s">
        <v>81</v>
      </c>
      <c r="I493" t="s">
        <v>1173</v>
      </c>
      <c r="J493">
        <v>38</v>
      </c>
      <c r="K493" t="s">
        <v>83</v>
      </c>
      <c r="L493" t="s">
        <v>84</v>
      </c>
      <c r="M493" t="s">
        <v>85</v>
      </c>
      <c r="N493">
        <v>2</v>
      </c>
      <c r="O493" s="1">
        <v>44629.490358796298</v>
      </c>
      <c r="P493" s="1">
        <v>44629.533391203702</v>
      </c>
      <c r="Q493">
        <v>3461</v>
      </c>
      <c r="R493">
        <v>257</v>
      </c>
      <c r="S493" t="b">
        <v>0</v>
      </c>
      <c r="T493" t="s">
        <v>86</v>
      </c>
      <c r="U493" t="b">
        <v>0</v>
      </c>
      <c r="V493" t="s">
        <v>87</v>
      </c>
      <c r="W493" s="1">
        <v>44629.493136574078</v>
      </c>
      <c r="X493">
        <v>140</v>
      </c>
      <c r="Y493">
        <v>37</v>
      </c>
      <c r="Z493">
        <v>0</v>
      </c>
      <c r="AA493">
        <v>37</v>
      </c>
      <c r="AB493">
        <v>0</v>
      </c>
      <c r="AC493">
        <v>12</v>
      </c>
      <c r="AD493">
        <v>1</v>
      </c>
      <c r="AE493">
        <v>0</v>
      </c>
      <c r="AF493">
        <v>0</v>
      </c>
      <c r="AG493">
        <v>0</v>
      </c>
      <c r="AH493" t="s">
        <v>216</v>
      </c>
      <c r="AI493" s="1">
        <v>44629.533391203702</v>
      </c>
      <c r="AJ493">
        <v>117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1</v>
      </c>
      <c r="AQ493">
        <v>0</v>
      </c>
      <c r="AR493">
        <v>0</v>
      </c>
      <c r="AS493">
        <v>0</v>
      </c>
      <c r="AT493" t="s">
        <v>86</v>
      </c>
      <c r="AU493" t="s">
        <v>86</v>
      </c>
      <c r="AV493" t="s">
        <v>86</v>
      </c>
      <c r="AW493" t="s">
        <v>86</v>
      </c>
      <c r="AX493" t="s">
        <v>86</v>
      </c>
      <c r="AY493" t="s">
        <v>86</v>
      </c>
      <c r="AZ493" t="s">
        <v>86</v>
      </c>
      <c r="BA493" t="s">
        <v>86</v>
      </c>
      <c r="BB493" t="s">
        <v>86</v>
      </c>
      <c r="BC493" t="s">
        <v>86</v>
      </c>
      <c r="BD493" t="s">
        <v>86</v>
      </c>
      <c r="BE493" t="s">
        <v>86</v>
      </c>
    </row>
    <row r="494" spans="1:57" x14ac:dyDescent="0.45">
      <c r="A494" t="s">
        <v>1174</v>
      </c>
      <c r="B494" t="s">
        <v>77</v>
      </c>
      <c r="C494" t="s">
        <v>1172</v>
      </c>
      <c r="D494" t="s">
        <v>79</v>
      </c>
      <c r="E494" s="2" t="str">
        <f>HYPERLINK("capsilon://?command=openfolder&amp;siteaddress=envoy.emaiq-na2.net&amp;folderid=FX102DFCF7-ED31-7574-625D-FF7A8AB36E78","FX220121")</f>
        <v>FX220121</v>
      </c>
      <c r="F494" t="s">
        <v>80</v>
      </c>
      <c r="G494" t="s">
        <v>80</v>
      </c>
      <c r="H494" t="s">
        <v>81</v>
      </c>
      <c r="I494" t="s">
        <v>1175</v>
      </c>
      <c r="J494">
        <v>38</v>
      </c>
      <c r="K494" t="s">
        <v>83</v>
      </c>
      <c r="L494" t="s">
        <v>84</v>
      </c>
      <c r="M494" t="s">
        <v>85</v>
      </c>
      <c r="N494">
        <v>2</v>
      </c>
      <c r="O494" s="1">
        <v>44629.490682870368</v>
      </c>
      <c r="P494" s="1">
        <v>44629.539456018516</v>
      </c>
      <c r="Q494">
        <v>3520</v>
      </c>
      <c r="R494">
        <v>694</v>
      </c>
      <c r="S494" t="b">
        <v>0</v>
      </c>
      <c r="T494" t="s">
        <v>86</v>
      </c>
      <c r="U494" t="b">
        <v>0</v>
      </c>
      <c r="V494" t="s">
        <v>87</v>
      </c>
      <c r="W494" s="1">
        <v>44629.495127314818</v>
      </c>
      <c r="X494">
        <v>171</v>
      </c>
      <c r="Y494">
        <v>37</v>
      </c>
      <c r="Z494">
        <v>0</v>
      </c>
      <c r="AA494">
        <v>37</v>
      </c>
      <c r="AB494">
        <v>0</v>
      </c>
      <c r="AC494">
        <v>16</v>
      </c>
      <c r="AD494">
        <v>1</v>
      </c>
      <c r="AE494">
        <v>0</v>
      </c>
      <c r="AF494">
        <v>0</v>
      </c>
      <c r="AG494">
        <v>0</v>
      </c>
      <c r="AH494" t="s">
        <v>216</v>
      </c>
      <c r="AI494" s="1">
        <v>44629.539456018516</v>
      </c>
      <c r="AJ494">
        <v>523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1</v>
      </c>
      <c r="AQ494">
        <v>0</v>
      </c>
      <c r="AR494">
        <v>0</v>
      </c>
      <c r="AS494">
        <v>0</v>
      </c>
      <c r="AT494" t="s">
        <v>86</v>
      </c>
      <c r="AU494" t="s">
        <v>86</v>
      </c>
      <c r="AV494" t="s">
        <v>86</v>
      </c>
      <c r="AW494" t="s">
        <v>86</v>
      </c>
      <c r="AX494" t="s">
        <v>86</v>
      </c>
      <c r="AY494" t="s">
        <v>86</v>
      </c>
      <c r="AZ494" t="s">
        <v>86</v>
      </c>
      <c r="BA494" t="s">
        <v>86</v>
      </c>
      <c r="BB494" t="s">
        <v>86</v>
      </c>
      <c r="BC494" t="s">
        <v>86</v>
      </c>
      <c r="BD494" t="s">
        <v>86</v>
      </c>
      <c r="BE494" t="s">
        <v>86</v>
      </c>
    </row>
    <row r="495" spans="1:57" x14ac:dyDescent="0.45">
      <c r="A495" t="s">
        <v>1176</v>
      </c>
      <c r="B495" t="s">
        <v>77</v>
      </c>
      <c r="C495" t="s">
        <v>1172</v>
      </c>
      <c r="D495" t="s">
        <v>79</v>
      </c>
      <c r="E495" s="2" t="str">
        <f>HYPERLINK("capsilon://?command=openfolder&amp;siteaddress=envoy.emaiq-na2.net&amp;folderid=FX102DFCF7-ED31-7574-625D-FF7A8AB36E78","FX220121")</f>
        <v>FX220121</v>
      </c>
      <c r="F495" t="s">
        <v>80</v>
      </c>
      <c r="G495" t="s">
        <v>80</v>
      </c>
      <c r="H495" t="s">
        <v>81</v>
      </c>
      <c r="I495" t="s">
        <v>1177</v>
      </c>
      <c r="J495">
        <v>38</v>
      </c>
      <c r="K495" t="s">
        <v>83</v>
      </c>
      <c r="L495" t="s">
        <v>84</v>
      </c>
      <c r="M495" t="s">
        <v>85</v>
      </c>
      <c r="N495">
        <v>2</v>
      </c>
      <c r="O495" s="1">
        <v>44629.493402777778</v>
      </c>
      <c r="P495" s="1">
        <v>44629.54010416667</v>
      </c>
      <c r="Q495">
        <v>3770</v>
      </c>
      <c r="R495">
        <v>265</v>
      </c>
      <c r="S495" t="b">
        <v>0</v>
      </c>
      <c r="T495" t="s">
        <v>86</v>
      </c>
      <c r="U495" t="b">
        <v>0</v>
      </c>
      <c r="V495" t="s">
        <v>87</v>
      </c>
      <c r="W495" s="1">
        <v>44629.497569444444</v>
      </c>
      <c r="X495">
        <v>210</v>
      </c>
      <c r="Y495">
        <v>37</v>
      </c>
      <c r="Z495">
        <v>0</v>
      </c>
      <c r="AA495">
        <v>37</v>
      </c>
      <c r="AB495">
        <v>0</v>
      </c>
      <c r="AC495">
        <v>12</v>
      </c>
      <c r="AD495">
        <v>1</v>
      </c>
      <c r="AE495">
        <v>0</v>
      </c>
      <c r="AF495">
        <v>0</v>
      </c>
      <c r="AG495">
        <v>0</v>
      </c>
      <c r="AH495" t="s">
        <v>216</v>
      </c>
      <c r="AI495" s="1">
        <v>44629.54010416667</v>
      </c>
      <c r="AJ495">
        <v>55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</v>
      </c>
      <c r="AQ495">
        <v>0</v>
      </c>
      <c r="AR495">
        <v>0</v>
      </c>
      <c r="AS495">
        <v>0</v>
      </c>
      <c r="AT495" t="s">
        <v>86</v>
      </c>
      <c r="AU495" t="s">
        <v>86</v>
      </c>
      <c r="AV495" t="s">
        <v>86</v>
      </c>
      <c r="AW495" t="s">
        <v>86</v>
      </c>
      <c r="AX495" t="s">
        <v>86</v>
      </c>
      <c r="AY495" t="s">
        <v>86</v>
      </c>
      <c r="AZ495" t="s">
        <v>86</v>
      </c>
      <c r="BA495" t="s">
        <v>86</v>
      </c>
      <c r="BB495" t="s">
        <v>86</v>
      </c>
      <c r="BC495" t="s">
        <v>86</v>
      </c>
      <c r="BD495" t="s">
        <v>86</v>
      </c>
      <c r="BE495" t="s">
        <v>86</v>
      </c>
    </row>
    <row r="496" spans="1:57" x14ac:dyDescent="0.45">
      <c r="A496" t="s">
        <v>1178</v>
      </c>
      <c r="B496" t="s">
        <v>77</v>
      </c>
      <c r="C496" t="s">
        <v>422</v>
      </c>
      <c r="D496" t="s">
        <v>79</v>
      </c>
      <c r="E496" s="2" t="str">
        <f>HYPERLINK("capsilon://?command=openfolder&amp;siteaddress=envoy.emaiq-na2.net&amp;folderid=FXD0006A65-5542-CFBB-3415-3FF57546D1EA","FX2201597")</f>
        <v>FX2201597</v>
      </c>
      <c r="F496" t="s">
        <v>80</v>
      </c>
      <c r="G496" t="s">
        <v>80</v>
      </c>
      <c r="H496" t="s">
        <v>81</v>
      </c>
      <c r="I496" t="s">
        <v>1179</v>
      </c>
      <c r="J496">
        <v>67</v>
      </c>
      <c r="K496" t="s">
        <v>83</v>
      </c>
      <c r="L496" t="s">
        <v>84</v>
      </c>
      <c r="M496" t="s">
        <v>85</v>
      </c>
      <c r="N496">
        <v>2</v>
      </c>
      <c r="O496" s="1">
        <v>44629.494398148148</v>
      </c>
      <c r="P496" s="1">
        <v>44629.541527777779</v>
      </c>
      <c r="Q496">
        <v>3384</v>
      </c>
      <c r="R496">
        <v>688</v>
      </c>
      <c r="S496" t="b">
        <v>0</v>
      </c>
      <c r="T496" t="s">
        <v>86</v>
      </c>
      <c r="U496" t="b">
        <v>0</v>
      </c>
      <c r="V496" t="s">
        <v>96</v>
      </c>
      <c r="W496" s="1">
        <v>44629.506469907406</v>
      </c>
      <c r="X496">
        <v>533</v>
      </c>
      <c r="Y496">
        <v>60</v>
      </c>
      <c r="Z496">
        <v>0</v>
      </c>
      <c r="AA496">
        <v>60</v>
      </c>
      <c r="AB496">
        <v>0</v>
      </c>
      <c r="AC496">
        <v>27</v>
      </c>
      <c r="AD496">
        <v>7</v>
      </c>
      <c r="AE496">
        <v>0</v>
      </c>
      <c r="AF496">
        <v>0</v>
      </c>
      <c r="AG496">
        <v>0</v>
      </c>
      <c r="AH496" t="s">
        <v>216</v>
      </c>
      <c r="AI496" s="1">
        <v>44629.541527777779</v>
      </c>
      <c r="AJ496">
        <v>122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7</v>
      </c>
      <c r="AQ496">
        <v>0</v>
      </c>
      <c r="AR496">
        <v>0</v>
      </c>
      <c r="AS496">
        <v>0</v>
      </c>
      <c r="AT496" t="s">
        <v>86</v>
      </c>
      <c r="AU496" t="s">
        <v>86</v>
      </c>
      <c r="AV496" t="s">
        <v>86</v>
      </c>
      <c r="AW496" t="s">
        <v>86</v>
      </c>
      <c r="AX496" t="s">
        <v>86</v>
      </c>
      <c r="AY496" t="s">
        <v>86</v>
      </c>
      <c r="AZ496" t="s">
        <v>86</v>
      </c>
      <c r="BA496" t="s">
        <v>86</v>
      </c>
      <c r="BB496" t="s">
        <v>86</v>
      </c>
      <c r="BC496" t="s">
        <v>86</v>
      </c>
      <c r="BD496" t="s">
        <v>86</v>
      </c>
      <c r="BE496" t="s">
        <v>86</v>
      </c>
    </row>
    <row r="497" spans="1:57" x14ac:dyDescent="0.45">
      <c r="A497" t="s">
        <v>1180</v>
      </c>
      <c r="B497" t="s">
        <v>77</v>
      </c>
      <c r="C497" t="s">
        <v>324</v>
      </c>
      <c r="D497" t="s">
        <v>79</v>
      </c>
      <c r="E497" s="2" t="str">
        <f>HYPERLINK("capsilon://?command=openfolder&amp;siteaddress=envoy.emaiq-na2.net&amp;folderid=FX4FE64C75-14AD-C20F-41DF-65743849B244","FX2203175")</f>
        <v>FX2203175</v>
      </c>
      <c r="F497" t="s">
        <v>80</v>
      </c>
      <c r="G497" t="s">
        <v>80</v>
      </c>
      <c r="H497" t="s">
        <v>81</v>
      </c>
      <c r="I497" t="s">
        <v>1181</v>
      </c>
      <c r="J497">
        <v>260</v>
      </c>
      <c r="K497" t="s">
        <v>83</v>
      </c>
      <c r="L497" t="s">
        <v>84</v>
      </c>
      <c r="M497" t="s">
        <v>85</v>
      </c>
      <c r="N497">
        <v>2</v>
      </c>
      <c r="O497" s="1">
        <v>44629.505011574074</v>
      </c>
      <c r="P497" s="1">
        <v>44629.785185185188</v>
      </c>
      <c r="Q497">
        <v>17900</v>
      </c>
      <c r="R497">
        <v>6307</v>
      </c>
      <c r="S497" t="b">
        <v>0</v>
      </c>
      <c r="T497" t="s">
        <v>86</v>
      </c>
      <c r="U497" t="b">
        <v>0</v>
      </c>
      <c r="V497" t="s">
        <v>92</v>
      </c>
      <c r="W497" s="1">
        <v>44629.537569444445</v>
      </c>
      <c r="X497">
        <v>2763</v>
      </c>
      <c r="Y497">
        <v>247</v>
      </c>
      <c r="Z497">
        <v>0</v>
      </c>
      <c r="AA497">
        <v>247</v>
      </c>
      <c r="AB497">
        <v>0</v>
      </c>
      <c r="AC497">
        <v>206</v>
      </c>
      <c r="AD497">
        <v>13</v>
      </c>
      <c r="AE497">
        <v>0</v>
      </c>
      <c r="AF497">
        <v>0</v>
      </c>
      <c r="AG497">
        <v>0</v>
      </c>
      <c r="AH497" t="s">
        <v>119</v>
      </c>
      <c r="AI497" s="1">
        <v>44629.785185185188</v>
      </c>
      <c r="AJ497">
        <v>1424</v>
      </c>
      <c r="AK497">
        <v>3</v>
      </c>
      <c r="AL497">
        <v>0</v>
      </c>
      <c r="AM497">
        <v>3</v>
      </c>
      <c r="AN497">
        <v>0</v>
      </c>
      <c r="AO497">
        <v>3</v>
      </c>
      <c r="AP497">
        <v>10</v>
      </c>
      <c r="AQ497">
        <v>0</v>
      </c>
      <c r="AR497">
        <v>0</v>
      </c>
      <c r="AS497">
        <v>0</v>
      </c>
      <c r="AT497" t="s">
        <v>86</v>
      </c>
      <c r="AU497" t="s">
        <v>86</v>
      </c>
      <c r="AV497" t="s">
        <v>86</v>
      </c>
      <c r="AW497" t="s">
        <v>86</v>
      </c>
      <c r="AX497" t="s">
        <v>86</v>
      </c>
      <c r="AY497" t="s">
        <v>86</v>
      </c>
      <c r="AZ497" t="s">
        <v>86</v>
      </c>
      <c r="BA497" t="s">
        <v>86</v>
      </c>
      <c r="BB497" t="s">
        <v>86</v>
      </c>
      <c r="BC497" t="s">
        <v>86</v>
      </c>
      <c r="BD497" t="s">
        <v>86</v>
      </c>
      <c r="BE497" t="s">
        <v>86</v>
      </c>
    </row>
    <row r="498" spans="1:57" hidden="1" x14ac:dyDescent="0.45">
      <c r="A498" t="s">
        <v>1182</v>
      </c>
      <c r="B498" t="s">
        <v>77</v>
      </c>
      <c r="C498" t="s">
        <v>166</v>
      </c>
      <c r="D498" t="s">
        <v>79</v>
      </c>
      <c r="E498" s="2" t="str">
        <f>HYPERLINK("capsilon://?command=openfolder&amp;siteaddress=envoy.emaiq-na2.net&amp;folderid=FXE3703F4B-A947-F233-EF49-F01E421F690F","FX220313")</f>
        <v>FX220313</v>
      </c>
      <c r="F498" t="s">
        <v>80</v>
      </c>
      <c r="G498" t="s">
        <v>80</v>
      </c>
      <c r="H498" t="s">
        <v>81</v>
      </c>
      <c r="I498" t="s">
        <v>167</v>
      </c>
      <c r="J498">
        <v>463</v>
      </c>
      <c r="K498" t="s">
        <v>83</v>
      </c>
      <c r="L498" t="s">
        <v>84</v>
      </c>
      <c r="M498" t="s">
        <v>85</v>
      </c>
      <c r="N498">
        <v>1</v>
      </c>
      <c r="O498" s="1">
        <v>44621.841064814813</v>
      </c>
      <c r="P498" s="1">
        <v>44622.295520833337</v>
      </c>
      <c r="Q498">
        <v>38362</v>
      </c>
      <c r="R498">
        <v>903</v>
      </c>
      <c r="S498" t="b">
        <v>0</v>
      </c>
      <c r="T498" t="s">
        <v>86</v>
      </c>
      <c r="U498" t="b">
        <v>0</v>
      </c>
      <c r="V498" t="s">
        <v>191</v>
      </c>
      <c r="W498" s="1">
        <v>44622.295520833337</v>
      </c>
      <c r="X498">
        <v>233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463</v>
      </c>
      <c r="AE498">
        <v>421</v>
      </c>
      <c r="AF498">
        <v>0</v>
      </c>
      <c r="AG498">
        <v>14</v>
      </c>
      <c r="AH498" t="s">
        <v>86</v>
      </c>
      <c r="AI498" t="s">
        <v>86</v>
      </c>
      <c r="AJ498" t="s">
        <v>86</v>
      </c>
      <c r="AK498" t="s">
        <v>86</v>
      </c>
      <c r="AL498" t="s">
        <v>86</v>
      </c>
      <c r="AM498" t="s">
        <v>86</v>
      </c>
      <c r="AN498" t="s">
        <v>86</v>
      </c>
      <c r="AO498" t="s">
        <v>86</v>
      </c>
      <c r="AP498" t="s">
        <v>86</v>
      </c>
      <c r="AQ498" t="s">
        <v>86</v>
      </c>
      <c r="AR498" t="s">
        <v>86</v>
      </c>
      <c r="AS498" t="s">
        <v>86</v>
      </c>
      <c r="AT498" t="s">
        <v>86</v>
      </c>
      <c r="AU498" t="s">
        <v>86</v>
      </c>
      <c r="AV498" t="s">
        <v>86</v>
      </c>
      <c r="AW498" t="s">
        <v>86</v>
      </c>
      <c r="AX498" t="s">
        <v>86</v>
      </c>
      <c r="AY498" t="s">
        <v>86</v>
      </c>
      <c r="AZ498" t="s">
        <v>86</v>
      </c>
      <c r="BA498" t="s">
        <v>86</v>
      </c>
      <c r="BB498" t="s">
        <v>86</v>
      </c>
      <c r="BC498" t="s">
        <v>86</v>
      </c>
      <c r="BD498" t="s">
        <v>86</v>
      </c>
      <c r="BE498" t="s">
        <v>86</v>
      </c>
    </row>
    <row r="499" spans="1:57" x14ac:dyDescent="0.45">
      <c r="A499" t="s">
        <v>1183</v>
      </c>
      <c r="B499" t="s">
        <v>77</v>
      </c>
      <c r="C499" t="s">
        <v>935</v>
      </c>
      <c r="D499" t="s">
        <v>79</v>
      </c>
      <c r="E499" s="2" t="str">
        <f>HYPERLINK("capsilon://?command=openfolder&amp;siteaddress=envoy.emaiq-na2.net&amp;folderid=FXC87D4809-17BB-5B68-00E3-3A0665B0F381","FX2203109")</f>
        <v>FX2203109</v>
      </c>
      <c r="F499" t="s">
        <v>80</v>
      </c>
      <c r="G499" t="s">
        <v>80</v>
      </c>
      <c r="H499" t="s">
        <v>81</v>
      </c>
      <c r="I499" t="s">
        <v>1184</v>
      </c>
      <c r="J499">
        <v>66</v>
      </c>
      <c r="K499" t="s">
        <v>83</v>
      </c>
      <c r="L499" t="s">
        <v>84</v>
      </c>
      <c r="M499" t="s">
        <v>85</v>
      </c>
      <c r="N499">
        <v>2</v>
      </c>
      <c r="O499" s="1">
        <v>44629.540717592594</v>
      </c>
      <c r="P499" s="1">
        <v>44629.723969907405</v>
      </c>
      <c r="Q499">
        <v>14358</v>
      </c>
      <c r="R499">
        <v>1475</v>
      </c>
      <c r="S499" t="b">
        <v>0</v>
      </c>
      <c r="T499" t="s">
        <v>86</v>
      </c>
      <c r="U499" t="b">
        <v>0</v>
      </c>
      <c r="V499" t="s">
        <v>92</v>
      </c>
      <c r="W499" s="1">
        <v>44629.645902777775</v>
      </c>
      <c r="X499">
        <v>894</v>
      </c>
      <c r="Y499">
        <v>52</v>
      </c>
      <c r="Z499">
        <v>0</v>
      </c>
      <c r="AA499">
        <v>52</v>
      </c>
      <c r="AB499">
        <v>0</v>
      </c>
      <c r="AC499">
        <v>52</v>
      </c>
      <c r="AD499">
        <v>14</v>
      </c>
      <c r="AE499">
        <v>0</v>
      </c>
      <c r="AF499">
        <v>0</v>
      </c>
      <c r="AG499">
        <v>0</v>
      </c>
      <c r="AH499" t="s">
        <v>216</v>
      </c>
      <c r="AI499" s="1">
        <v>44629.723969907405</v>
      </c>
      <c r="AJ499">
        <v>497</v>
      </c>
      <c r="AK499">
        <v>4</v>
      </c>
      <c r="AL499">
        <v>0</v>
      </c>
      <c r="AM499">
        <v>4</v>
      </c>
      <c r="AN499">
        <v>0</v>
      </c>
      <c r="AO499">
        <v>4</v>
      </c>
      <c r="AP499">
        <v>10</v>
      </c>
      <c r="AQ499">
        <v>0</v>
      </c>
      <c r="AR499">
        <v>0</v>
      </c>
      <c r="AS499">
        <v>0</v>
      </c>
      <c r="AT499" t="s">
        <v>86</v>
      </c>
      <c r="AU499" t="s">
        <v>86</v>
      </c>
      <c r="AV499" t="s">
        <v>86</v>
      </c>
      <c r="AW499" t="s">
        <v>86</v>
      </c>
      <c r="AX499" t="s">
        <v>86</v>
      </c>
      <c r="AY499" t="s">
        <v>86</v>
      </c>
      <c r="AZ499" t="s">
        <v>86</v>
      </c>
      <c r="BA499" t="s">
        <v>86</v>
      </c>
      <c r="BB499" t="s">
        <v>86</v>
      </c>
      <c r="BC499" t="s">
        <v>86</v>
      </c>
      <c r="BD499" t="s">
        <v>86</v>
      </c>
      <c r="BE499" t="s">
        <v>86</v>
      </c>
    </row>
    <row r="500" spans="1:57" x14ac:dyDescent="0.45">
      <c r="A500" t="s">
        <v>1185</v>
      </c>
      <c r="B500" t="s">
        <v>77</v>
      </c>
      <c r="C500" t="s">
        <v>935</v>
      </c>
      <c r="D500" t="s">
        <v>79</v>
      </c>
      <c r="E500" s="2" t="str">
        <f>HYPERLINK("capsilon://?command=openfolder&amp;siteaddress=envoy.emaiq-na2.net&amp;folderid=FXC87D4809-17BB-5B68-00E3-3A0665B0F381","FX2203109")</f>
        <v>FX2203109</v>
      </c>
      <c r="F500" t="s">
        <v>80</v>
      </c>
      <c r="G500" t="s">
        <v>80</v>
      </c>
      <c r="H500" t="s">
        <v>81</v>
      </c>
      <c r="I500" t="s">
        <v>1186</v>
      </c>
      <c r="J500">
        <v>66</v>
      </c>
      <c r="K500" t="s">
        <v>83</v>
      </c>
      <c r="L500" t="s">
        <v>84</v>
      </c>
      <c r="M500" t="s">
        <v>85</v>
      </c>
      <c r="N500">
        <v>2</v>
      </c>
      <c r="O500" s="1">
        <v>44629.545405092591</v>
      </c>
      <c r="P500" s="1">
        <v>44629.738842592589</v>
      </c>
      <c r="Q500">
        <v>15707</v>
      </c>
      <c r="R500">
        <v>1006</v>
      </c>
      <c r="S500" t="b">
        <v>0</v>
      </c>
      <c r="T500" t="s">
        <v>86</v>
      </c>
      <c r="U500" t="b">
        <v>0</v>
      </c>
      <c r="V500" t="s">
        <v>87</v>
      </c>
      <c r="W500" s="1">
        <v>44629.650914351849</v>
      </c>
      <c r="X500">
        <v>654</v>
      </c>
      <c r="Y500">
        <v>52</v>
      </c>
      <c r="Z500">
        <v>0</v>
      </c>
      <c r="AA500">
        <v>52</v>
      </c>
      <c r="AB500">
        <v>0</v>
      </c>
      <c r="AC500">
        <v>50</v>
      </c>
      <c r="AD500">
        <v>14</v>
      </c>
      <c r="AE500">
        <v>0</v>
      </c>
      <c r="AF500">
        <v>0</v>
      </c>
      <c r="AG500">
        <v>0</v>
      </c>
      <c r="AH500" t="s">
        <v>216</v>
      </c>
      <c r="AI500" s="1">
        <v>44629.738842592589</v>
      </c>
      <c r="AJ500">
        <v>334</v>
      </c>
      <c r="AK500">
        <v>2</v>
      </c>
      <c r="AL500">
        <v>0</v>
      </c>
      <c r="AM500">
        <v>2</v>
      </c>
      <c r="AN500">
        <v>0</v>
      </c>
      <c r="AO500">
        <v>2</v>
      </c>
      <c r="AP500">
        <v>12</v>
      </c>
      <c r="AQ500">
        <v>0</v>
      </c>
      <c r="AR500">
        <v>0</v>
      </c>
      <c r="AS500">
        <v>0</v>
      </c>
      <c r="AT500" t="s">
        <v>86</v>
      </c>
      <c r="AU500" t="s">
        <v>86</v>
      </c>
      <c r="AV500" t="s">
        <v>86</v>
      </c>
      <c r="AW500" t="s">
        <v>86</v>
      </c>
      <c r="AX500" t="s">
        <v>86</v>
      </c>
      <c r="AY500" t="s">
        <v>86</v>
      </c>
      <c r="AZ500" t="s">
        <v>86</v>
      </c>
      <c r="BA500" t="s">
        <v>86</v>
      </c>
      <c r="BB500" t="s">
        <v>86</v>
      </c>
      <c r="BC500" t="s">
        <v>86</v>
      </c>
      <c r="BD500" t="s">
        <v>86</v>
      </c>
      <c r="BE500" t="s">
        <v>86</v>
      </c>
    </row>
    <row r="501" spans="1:57" x14ac:dyDescent="0.45">
      <c r="A501" t="s">
        <v>1187</v>
      </c>
      <c r="B501" t="s">
        <v>77</v>
      </c>
      <c r="C501" t="s">
        <v>425</v>
      </c>
      <c r="D501" t="s">
        <v>79</v>
      </c>
      <c r="E501" s="2" t="str">
        <f>HYPERLINK("capsilon://?command=openfolder&amp;siteaddress=envoy.emaiq-na2.net&amp;folderid=FX2A1A4D45-A0B9-EED7-8C5E-9F91C4FEE538","FX2202633")</f>
        <v>FX2202633</v>
      </c>
      <c r="F501" t="s">
        <v>80</v>
      </c>
      <c r="G501" t="s">
        <v>80</v>
      </c>
      <c r="H501" t="s">
        <v>81</v>
      </c>
      <c r="I501" t="s">
        <v>1188</v>
      </c>
      <c r="J501">
        <v>38</v>
      </c>
      <c r="K501" t="s">
        <v>83</v>
      </c>
      <c r="L501" t="s">
        <v>84</v>
      </c>
      <c r="M501" t="s">
        <v>85</v>
      </c>
      <c r="N501">
        <v>2</v>
      </c>
      <c r="O501" s="1">
        <v>44629.575162037036</v>
      </c>
      <c r="P501" s="1">
        <v>44629.741168981483</v>
      </c>
      <c r="Q501">
        <v>13522</v>
      </c>
      <c r="R501">
        <v>821</v>
      </c>
      <c r="S501" t="b">
        <v>0</v>
      </c>
      <c r="T501" t="s">
        <v>86</v>
      </c>
      <c r="U501" t="b">
        <v>0</v>
      </c>
      <c r="V501" t="s">
        <v>92</v>
      </c>
      <c r="W501" s="1">
        <v>44629.653090277781</v>
      </c>
      <c r="X501">
        <v>621</v>
      </c>
      <c r="Y501">
        <v>37</v>
      </c>
      <c r="Z501">
        <v>0</v>
      </c>
      <c r="AA501">
        <v>37</v>
      </c>
      <c r="AB501">
        <v>0</v>
      </c>
      <c r="AC501">
        <v>22</v>
      </c>
      <c r="AD501">
        <v>1</v>
      </c>
      <c r="AE501">
        <v>0</v>
      </c>
      <c r="AF501">
        <v>0</v>
      </c>
      <c r="AG501">
        <v>0</v>
      </c>
      <c r="AH501" t="s">
        <v>216</v>
      </c>
      <c r="AI501" s="1">
        <v>44629.741168981483</v>
      </c>
      <c r="AJ501">
        <v>200</v>
      </c>
      <c r="AK501">
        <v>1</v>
      </c>
      <c r="AL501">
        <v>0</v>
      </c>
      <c r="AM501">
        <v>1</v>
      </c>
      <c r="AN501">
        <v>0</v>
      </c>
      <c r="AO501">
        <v>1</v>
      </c>
      <c r="AP501">
        <v>0</v>
      </c>
      <c r="AQ501">
        <v>0</v>
      </c>
      <c r="AR501">
        <v>0</v>
      </c>
      <c r="AS501">
        <v>0</v>
      </c>
      <c r="AT501" t="s">
        <v>86</v>
      </c>
      <c r="AU501" t="s">
        <v>86</v>
      </c>
      <c r="AV501" t="s">
        <v>86</v>
      </c>
      <c r="AW501" t="s">
        <v>86</v>
      </c>
      <c r="AX501" t="s">
        <v>86</v>
      </c>
      <c r="AY501" t="s">
        <v>86</v>
      </c>
      <c r="AZ501" t="s">
        <v>86</v>
      </c>
      <c r="BA501" t="s">
        <v>86</v>
      </c>
      <c r="BB501" t="s">
        <v>86</v>
      </c>
      <c r="BC501" t="s">
        <v>86</v>
      </c>
      <c r="BD501" t="s">
        <v>86</v>
      </c>
      <c r="BE501" t="s">
        <v>86</v>
      </c>
    </row>
    <row r="502" spans="1:57" x14ac:dyDescent="0.45">
      <c r="A502" t="s">
        <v>1189</v>
      </c>
      <c r="B502" t="s">
        <v>77</v>
      </c>
      <c r="C502" t="s">
        <v>476</v>
      </c>
      <c r="D502" t="s">
        <v>79</v>
      </c>
      <c r="E502" s="2" t="str">
        <f>HYPERLINK("capsilon://?command=openfolder&amp;siteaddress=envoy.emaiq-na2.net&amp;folderid=FXD52C8F1A-7E35-283C-1ED3-86EACCB0ADA2","FX2202242")</f>
        <v>FX2202242</v>
      </c>
      <c r="F502" t="s">
        <v>80</v>
      </c>
      <c r="G502" t="s">
        <v>80</v>
      </c>
      <c r="H502" t="s">
        <v>81</v>
      </c>
      <c r="I502" t="s">
        <v>1190</v>
      </c>
      <c r="J502">
        <v>66</v>
      </c>
      <c r="K502" t="s">
        <v>83</v>
      </c>
      <c r="L502" t="s">
        <v>84</v>
      </c>
      <c r="M502" t="s">
        <v>85</v>
      </c>
      <c r="N502">
        <v>2</v>
      </c>
      <c r="O502" s="1">
        <v>44629.577106481483</v>
      </c>
      <c r="P502" s="1">
        <v>44629.741377314815</v>
      </c>
      <c r="Q502">
        <v>14079</v>
      </c>
      <c r="R502">
        <v>114</v>
      </c>
      <c r="S502" t="b">
        <v>0</v>
      </c>
      <c r="T502" t="s">
        <v>86</v>
      </c>
      <c r="U502" t="b">
        <v>0</v>
      </c>
      <c r="V502" t="s">
        <v>87</v>
      </c>
      <c r="W502" s="1">
        <v>44629.652048611111</v>
      </c>
      <c r="X502">
        <v>97</v>
      </c>
      <c r="Y502">
        <v>0</v>
      </c>
      <c r="Z502">
        <v>0</v>
      </c>
      <c r="AA502">
        <v>0</v>
      </c>
      <c r="AB502">
        <v>52</v>
      </c>
      <c r="AC502">
        <v>0</v>
      </c>
      <c r="AD502">
        <v>66</v>
      </c>
      <c r="AE502">
        <v>0</v>
      </c>
      <c r="AF502">
        <v>0</v>
      </c>
      <c r="AG502">
        <v>0</v>
      </c>
      <c r="AH502" t="s">
        <v>216</v>
      </c>
      <c r="AI502" s="1">
        <v>44629.741377314815</v>
      </c>
      <c r="AJ502">
        <v>17</v>
      </c>
      <c r="AK502">
        <v>0</v>
      </c>
      <c r="AL502">
        <v>0</v>
      </c>
      <c r="AM502">
        <v>0</v>
      </c>
      <c r="AN502">
        <v>52</v>
      </c>
      <c r="AO502">
        <v>0</v>
      </c>
      <c r="AP502">
        <v>66</v>
      </c>
      <c r="AQ502">
        <v>0</v>
      </c>
      <c r="AR502">
        <v>0</v>
      </c>
      <c r="AS502">
        <v>0</v>
      </c>
      <c r="AT502" t="s">
        <v>86</v>
      </c>
      <c r="AU502" t="s">
        <v>86</v>
      </c>
      <c r="AV502" t="s">
        <v>86</v>
      </c>
      <c r="AW502" t="s">
        <v>86</v>
      </c>
      <c r="AX502" t="s">
        <v>86</v>
      </c>
      <c r="AY502" t="s">
        <v>86</v>
      </c>
      <c r="AZ502" t="s">
        <v>86</v>
      </c>
      <c r="BA502" t="s">
        <v>86</v>
      </c>
      <c r="BB502" t="s">
        <v>86</v>
      </c>
      <c r="BC502" t="s">
        <v>86</v>
      </c>
      <c r="BD502" t="s">
        <v>86</v>
      </c>
      <c r="BE502" t="s">
        <v>86</v>
      </c>
    </row>
    <row r="503" spans="1:57" hidden="1" x14ac:dyDescent="0.45">
      <c r="A503" t="s">
        <v>1191</v>
      </c>
      <c r="B503" t="s">
        <v>77</v>
      </c>
      <c r="C503" t="s">
        <v>395</v>
      </c>
      <c r="D503" t="s">
        <v>79</v>
      </c>
      <c r="E503" s="2" t="str">
        <f>HYPERLINK("capsilon://?command=openfolder&amp;siteaddress=envoy.emaiq-na2.net&amp;folderid=FXC89BBF70-12A3-686B-14B8-0C95E5EF4744","FX2202624")</f>
        <v>FX2202624</v>
      </c>
      <c r="F503" t="s">
        <v>80</v>
      </c>
      <c r="G503" t="s">
        <v>80</v>
      </c>
      <c r="H503" t="s">
        <v>81</v>
      </c>
      <c r="I503" t="s">
        <v>1192</v>
      </c>
      <c r="J503">
        <v>66</v>
      </c>
      <c r="K503" t="s">
        <v>83</v>
      </c>
      <c r="L503" t="s">
        <v>84</v>
      </c>
      <c r="M503" t="s">
        <v>85</v>
      </c>
      <c r="N503">
        <v>2</v>
      </c>
      <c r="O503" s="1">
        <v>44621.845752314817</v>
      </c>
      <c r="P503" s="1">
        <v>44622.421215277776</v>
      </c>
      <c r="Q503">
        <v>49112</v>
      </c>
      <c r="R503">
        <v>608</v>
      </c>
      <c r="S503" t="b">
        <v>0</v>
      </c>
      <c r="T503" t="s">
        <v>86</v>
      </c>
      <c r="U503" t="b">
        <v>0</v>
      </c>
      <c r="V503" t="s">
        <v>96</v>
      </c>
      <c r="W503" s="1">
        <v>44622.202766203707</v>
      </c>
      <c r="X503">
        <v>321</v>
      </c>
      <c r="Y503">
        <v>52</v>
      </c>
      <c r="Z503">
        <v>0</v>
      </c>
      <c r="AA503">
        <v>52</v>
      </c>
      <c r="AB503">
        <v>0</v>
      </c>
      <c r="AC503">
        <v>21</v>
      </c>
      <c r="AD503">
        <v>14</v>
      </c>
      <c r="AE503">
        <v>0</v>
      </c>
      <c r="AF503">
        <v>0</v>
      </c>
      <c r="AG503">
        <v>0</v>
      </c>
      <c r="AH503" t="s">
        <v>88</v>
      </c>
      <c r="AI503" s="1">
        <v>44622.421215277776</v>
      </c>
      <c r="AJ503">
        <v>278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14</v>
      </c>
      <c r="AQ503">
        <v>0</v>
      </c>
      <c r="AR503">
        <v>0</v>
      </c>
      <c r="AS503">
        <v>0</v>
      </c>
      <c r="AT503" t="s">
        <v>86</v>
      </c>
      <c r="AU503" t="s">
        <v>86</v>
      </c>
      <c r="AV503" t="s">
        <v>86</v>
      </c>
      <c r="AW503" t="s">
        <v>86</v>
      </c>
      <c r="AX503" t="s">
        <v>86</v>
      </c>
      <c r="AY503" t="s">
        <v>86</v>
      </c>
      <c r="AZ503" t="s">
        <v>86</v>
      </c>
      <c r="BA503" t="s">
        <v>86</v>
      </c>
      <c r="BB503" t="s">
        <v>86</v>
      </c>
      <c r="BC503" t="s">
        <v>86</v>
      </c>
      <c r="BD503" t="s">
        <v>86</v>
      </c>
      <c r="BE503" t="s">
        <v>86</v>
      </c>
    </row>
    <row r="504" spans="1:57" x14ac:dyDescent="0.45">
      <c r="A504" t="s">
        <v>1193</v>
      </c>
      <c r="B504" t="s">
        <v>77</v>
      </c>
      <c r="C504" t="s">
        <v>571</v>
      </c>
      <c r="D504" t="s">
        <v>79</v>
      </c>
      <c r="E504" s="2" t="str">
        <f>HYPERLINK("capsilon://?command=openfolder&amp;siteaddress=envoy.emaiq-na2.net&amp;folderid=FX4C361CAA-E688-421F-8F81-4C8AE5674DFF","FX2202776")</f>
        <v>FX2202776</v>
      </c>
      <c r="F504" t="s">
        <v>80</v>
      </c>
      <c r="G504" t="s">
        <v>80</v>
      </c>
      <c r="H504" t="s">
        <v>81</v>
      </c>
      <c r="I504" t="s">
        <v>1194</v>
      </c>
      <c r="J504">
        <v>66</v>
      </c>
      <c r="K504" t="s">
        <v>83</v>
      </c>
      <c r="L504" t="s">
        <v>84</v>
      </c>
      <c r="M504" t="s">
        <v>85</v>
      </c>
      <c r="N504">
        <v>2</v>
      </c>
      <c r="O504" s="1">
        <v>44629.588078703702</v>
      </c>
      <c r="P504" s="1">
        <v>44629.743009259262</v>
      </c>
      <c r="Q504">
        <v>12827</v>
      </c>
      <c r="R504">
        <v>559</v>
      </c>
      <c r="S504" t="b">
        <v>0</v>
      </c>
      <c r="T504" t="s">
        <v>86</v>
      </c>
      <c r="U504" t="b">
        <v>0</v>
      </c>
      <c r="V504" t="s">
        <v>87</v>
      </c>
      <c r="W504" s="1">
        <v>44629.656909722224</v>
      </c>
      <c r="X504">
        <v>419</v>
      </c>
      <c r="Y504">
        <v>52</v>
      </c>
      <c r="Z504">
        <v>0</v>
      </c>
      <c r="AA504">
        <v>52</v>
      </c>
      <c r="AB504">
        <v>0</v>
      </c>
      <c r="AC504">
        <v>30</v>
      </c>
      <c r="AD504">
        <v>14</v>
      </c>
      <c r="AE504">
        <v>0</v>
      </c>
      <c r="AF504">
        <v>0</v>
      </c>
      <c r="AG504">
        <v>0</v>
      </c>
      <c r="AH504" t="s">
        <v>216</v>
      </c>
      <c r="AI504" s="1">
        <v>44629.743009259262</v>
      </c>
      <c r="AJ504">
        <v>140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14</v>
      </c>
      <c r="AQ504">
        <v>0</v>
      </c>
      <c r="AR504">
        <v>0</v>
      </c>
      <c r="AS504">
        <v>0</v>
      </c>
      <c r="AT504" t="s">
        <v>86</v>
      </c>
      <c r="AU504" t="s">
        <v>86</v>
      </c>
      <c r="AV504" t="s">
        <v>86</v>
      </c>
      <c r="AW504" t="s">
        <v>86</v>
      </c>
      <c r="AX504" t="s">
        <v>86</v>
      </c>
      <c r="AY504" t="s">
        <v>86</v>
      </c>
      <c r="AZ504" t="s">
        <v>86</v>
      </c>
      <c r="BA504" t="s">
        <v>86</v>
      </c>
      <c r="BB504" t="s">
        <v>86</v>
      </c>
      <c r="BC504" t="s">
        <v>86</v>
      </c>
      <c r="BD504" t="s">
        <v>86</v>
      </c>
      <c r="BE504" t="s">
        <v>86</v>
      </c>
    </row>
    <row r="505" spans="1:57" x14ac:dyDescent="0.45">
      <c r="A505" t="s">
        <v>1195</v>
      </c>
      <c r="B505" t="s">
        <v>77</v>
      </c>
      <c r="C505" t="s">
        <v>1196</v>
      </c>
      <c r="D505" t="s">
        <v>79</v>
      </c>
      <c r="E505" s="2" t="str">
        <f>HYPERLINK("capsilon://?command=openfolder&amp;siteaddress=envoy.emaiq-na2.net&amp;folderid=FX7875E16E-7675-C256-00CD-BA4E19D4DD00","FX220349")</f>
        <v>FX220349</v>
      </c>
      <c r="F505" t="s">
        <v>80</v>
      </c>
      <c r="G505" t="s">
        <v>80</v>
      </c>
      <c r="H505" t="s">
        <v>81</v>
      </c>
      <c r="I505" t="s">
        <v>1197</v>
      </c>
      <c r="J505">
        <v>88</v>
      </c>
      <c r="K505" t="s">
        <v>83</v>
      </c>
      <c r="L505" t="s">
        <v>84</v>
      </c>
      <c r="M505" t="s">
        <v>85</v>
      </c>
      <c r="N505">
        <v>2</v>
      </c>
      <c r="O505" s="1">
        <v>44629.591689814813</v>
      </c>
      <c r="P505" s="1">
        <v>44629.783495370371</v>
      </c>
      <c r="Q505">
        <v>15203</v>
      </c>
      <c r="R505">
        <v>1369</v>
      </c>
      <c r="S505" t="b">
        <v>0</v>
      </c>
      <c r="T505" t="s">
        <v>86</v>
      </c>
      <c r="U505" t="b">
        <v>0</v>
      </c>
      <c r="V505" t="s">
        <v>92</v>
      </c>
      <c r="W505" s="1">
        <v>44629.664027777777</v>
      </c>
      <c r="X505">
        <v>944</v>
      </c>
      <c r="Y505">
        <v>88</v>
      </c>
      <c r="Z505">
        <v>0</v>
      </c>
      <c r="AA505">
        <v>88</v>
      </c>
      <c r="AB505">
        <v>0</v>
      </c>
      <c r="AC505">
        <v>57</v>
      </c>
      <c r="AD505">
        <v>0</v>
      </c>
      <c r="AE505">
        <v>0</v>
      </c>
      <c r="AF505">
        <v>0</v>
      </c>
      <c r="AG505">
        <v>0</v>
      </c>
      <c r="AH505" t="s">
        <v>216</v>
      </c>
      <c r="AI505" s="1">
        <v>44629.783495370371</v>
      </c>
      <c r="AJ505">
        <v>413</v>
      </c>
      <c r="AK505">
        <v>1</v>
      </c>
      <c r="AL505">
        <v>0</v>
      </c>
      <c r="AM505">
        <v>1</v>
      </c>
      <c r="AN505">
        <v>0</v>
      </c>
      <c r="AO505">
        <v>1</v>
      </c>
      <c r="AP505">
        <v>-1</v>
      </c>
      <c r="AQ505">
        <v>0</v>
      </c>
      <c r="AR505">
        <v>0</v>
      </c>
      <c r="AS505">
        <v>0</v>
      </c>
      <c r="AT505" t="s">
        <v>86</v>
      </c>
      <c r="AU505" t="s">
        <v>86</v>
      </c>
      <c r="AV505" t="s">
        <v>86</v>
      </c>
      <c r="AW505" t="s">
        <v>86</v>
      </c>
      <c r="AX505" t="s">
        <v>86</v>
      </c>
      <c r="AY505" t="s">
        <v>86</v>
      </c>
      <c r="AZ505" t="s">
        <v>86</v>
      </c>
      <c r="BA505" t="s">
        <v>86</v>
      </c>
      <c r="BB505" t="s">
        <v>86</v>
      </c>
      <c r="BC505" t="s">
        <v>86</v>
      </c>
      <c r="BD505" t="s">
        <v>86</v>
      </c>
      <c r="BE505" t="s">
        <v>86</v>
      </c>
    </row>
    <row r="506" spans="1:57" x14ac:dyDescent="0.45">
      <c r="A506" t="s">
        <v>1198</v>
      </c>
      <c r="B506" t="s">
        <v>77</v>
      </c>
      <c r="C506" t="s">
        <v>1199</v>
      </c>
      <c r="D506" t="s">
        <v>79</v>
      </c>
      <c r="E506" s="2" t="str">
        <f>HYPERLINK("capsilon://?command=openfolder&amp;siteaddress=envoy.emaiq-na2.net&amp;folderid=FXED5C21A5-AB69-388C-A4C5-E19612E09132","FX2202682")</f>
        <v>FX2202682</v>
      </c>
      <c r="F506" t="s">
        <v>80</v>
      </c>
      <c r="G506" t="s">
        <v>80</v>
      </c>
      <c r="H506" t="s">
        <v>81</v>
      </c>
      <c r="I506" t="s">
        <v>1200</v>
      </c>
      <c r="J506">
        <v>276</v>
      </c>
      <c r="K506" t="s">
        <v>83</v>
      </c>
      <c r="L506" t="s">
        <v>84</v>
      </c>
      <c r="M506" t="s">
        <v>85</v>
      </c>
      <c r="N506">
        <v>1</v>
      </c>
      <c r="O506" s="1">
        <v>44629.601087962961</v>
      </c>
      <c r="P506" s="1">
        <v>44629.663842592592</v>
      </c>
      <c r="Q506">
        <v>4824</v>
      </c>
      <c r="R506">
        <v>598</v>
      </c>
      <c r="S506" t="b">
        <v>0</v>
      </c>
      <c r="T506" t="s">
        <v>86</v>
      </c>
      <c r="U506" t="b">
        <v>0</v>
      </c>
      <c r="V506" t="s">
        <v>87</v>
      </c>
      <c r="W506" s="1">
        <v>44629.663842592592</v>
      </c>
      <c r="X506">
        <v>598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276</v>
      </c>
      <c r="AE506">
        <v>222</v>
      </c>
      <c r="AF506">
        <v>0</v>
      </c>
      <c r="AG506">
        <v>9</v>
      </c>
      <c r="AH506" t="s">
        <v>86</v>
      </c>
      <c r="AI506" t="s">
        <v>86</v>
      </c>
      <c r="AJ506" t="s">
        <v>86</v>
      </c>
      <c r="AK506" t="s">
        <v>86</v>
      </c>
      <c r="AL506" t="s">
        <v>86</v>
      </c>
      <c r="AM506" t="s">
        <v>86</v>
      </c>
      <c r="AN506" t="s">
        <v>86</v>
      </c>
      <c r="AO506" t="s">
        <v>86</v>
      </c>
      <c r="AP506" t="s">
        <v>86</v>
      </c>
      <c r="AQ506" t="s">
        <v>86</v>
      </c>
      <c r="AR506" t="s">
        <v>86</v>
      </c>
      <c r="AS506" t="s">
        <v>86</v>
      </c>
      <c r="AT506" t="s">
        <v>86</v>
      </c>
      <c r="AU506" t="s">
        <v>86</v>
      </c>
      <c r="AV506" t="s">
        <v>86</v>
      </c>
      <c r="AW506" t="s">
        <v>86</v>
      </c>
      <c r="AX506" t="s">
        <v>86</v>
      </c>
      <c r="AY506" t="s">
        <v>86</v>
      </c>
      <c r="AZ506" t="s">
        <v>86</v>
      </c>
      <c r="BA506" t="s">
        <v>86</v>
      </c>
      <c r="BB506" t="s">
        <v>86</v>
      </c>
      <c r="BC506" t="s">
        <v>86</v>
      </c>
      <c r="BD506" t="s">
        <v>86</v>
      </c>
      <c r="BE506" t="s">
        <v>86</v>
      </c>
    </row>
    <row r="507" spans="1:57" x14ac:dyDescent="0.45">
      <c r="A507" t="s">
        <v>1201</v>
      </c>
      <c r="B507" t="s">
        <v>77</v>
      </c>
      <c r="C507" t="s">
        <v>1202</v>
      </c>
      <c r="D507" t="s">
        <v>79</v>
      </c>
      <c r="E507" s="2" t="str">
        <f>HYPERLINK("capsilon://?command=openfolder&amp;siteaddress=envoy.emaiq-na2.net&amp;folderid=FX91B2A5B4-616E-2B8D-2215-F5A96F42BF0E","FX2202283")</f>
        <v>FX2202283</v>
      </c>
      <c r="F507" t="s">
        <v>80</v>
      </c>
      <c r="G507" t="s">
        <v>80</v>
      </c>
      <c r="H507" t="s">
        <v>81</v>
      </c>
      <c r="I507" t="s">
        <v>1203</v>
      </c>
      <c r="J507">
        <v>378</v>
      </c>
      <c r="K507" t="s">
        <v>83</v>
      </c>
      <c r="L507" t="s">
        <v>84</v>
      </c>
      <c r="M507" t="s">
        <v>85</v>
      </c>
      <c r="N507">
        <v>2</v>
      </c>
      <c r="O507" s="1">
        <v>44629.601759259262</v>
      </c>
      <c r="P507" s="1">
        <v>44629.817418981482</v>
      </c>
      <c r="Q507">
        <v>13657</v>
      </c>
      <c r="R507">
        <v>4976</v>
      </c>
      <c r="S507" t="b">
        <v>0</v>
      </c>
      <c r="T507" t="s">
        <v>86</v>
      </c>
      <c r="U507" t="b">
        <v>0</v>
      </c>
      <c r="V507" t="s">
        <v>87</v>
      </c>
      <c r="W507" s="1">
        <v>44629.695324074077</v>
      </c>
      <c r="X507">
        <v>2719</v>
      </c>
      <c r="Y507">
        <v>310</v>
      </c>
      <c r="Z507">
        <v>0</v>
      </c>
      <c r="AA507">
        <v>310</v>
      </c>
      <c r="AB507">
        <v>0</v>
      </c>
      <c r="AC507">
        <v>169</v>
      </c>
      <c r="AD507">
        <v>68</v>
      </c>
      <c r="AE507">
        <v>0</v>
      </c>
      <c r="AF507">
        <v>0</v>
      </c>
      <c r="AG507">
        <v>0</v>
      </c>
      <c r="AH507" t="s">
        <v>119</v>
      </c>
      <c r="AI507" s="1">
        <v>44629.817418981482</v>
      </c>
      <c r="AJ507">
        <v>1298</v>
      </c>
      <c r="AK507">
        <v>4</v>
      </c>
      <c r="AL507">
        <v>0</v>
      </c>
      <c r="AM507">
        <v>4</v>
      </c>
      <c r="AN507">
        <v>0</v>
      </c>
      <c r="AO507">
        <v>4</v>
      </c>
      <c r="AP507">
        <v>64</v>
      </c>
      <c r="AQ507">
        <v>0</v>
      </c>
      <c r="AR507">
        <v>0</v>
      </c>
      <c r="AS507">
        <v>0</v>
      </c>
      <c r="AT507" t="s">
        <v>86</v>
      </c>
      <c r="AU507" t="s">
        <v>86</v>
      </c>
      <c r="AV507" t="s">
        <v>86</v>
      </c>
      <c r="AW507" t="s">
        <v>86</v>
      </c>
      <c r="AX507" t="s">
        <v>86</v>
      </c>
      <c r="AY507" t="s">
        <v>86</v>
      </c>
      <c r="AZ507" t="s">
        <v>86</v>
      </c>
      <c r="BA507" t="s">
        <v>86</v>
      </c>
      <c r="BB507" t="s">
        <v>86</v>
      </c>
      <c r="BC507" t="s">
        <v>86</v>
      </c>
      <c r="BD507" t="s">
        <v>86</v>
      </c>
      <c r="BE507" t="s">
        <v>86</v>
      </c>
    </row>
    <row r="508" spans="1:57" hidden="1" x14ac:dyDescent="0.45">
      <c r="A508" t="s">
        <v>1204</v>
      </c>
      <c r="B508" t="s">
        <v>77</v>
      </c>
      <c r="C508" t="s">
        <v>189</v>
      </c>
      <c r="D508" t="s">
        <v>79</v>
      </c>
      <c r="E508" s="2" t="str">
        <f>HYPERLINK("capsilon://?command=openfolder&amp;siteaddress=envoy.emaiq-na2.net&amp;folderid=FX9D615EE3-5C49-6810-42FF-3493C26D1E9D","FX2202343")</f>
        <v>FX2202343</v>
      </c>
      <c r="F508" t="s">
        <v>80</v>
      </c>
      <c r="G508" t="s">
        <v>80</v>
      </c>
      <c r="H508" t="s">
        <v>81</v>
      </c>
      <c r="I508" t="s">
        <v>190</v>
      </c>
      <c r="J508">
        <v>310</v>
      </c>
      <c r="K508" t="s">
        <v>83</v>
      </c>
      <c r="L508" t="s">
        <v>84</v>
      </c>
      <c r="M508" t="s">
        <v>85</v>
      </c>
      <c r="N508">
        <v>1</v>
      </c>
      <c r="O508" s="1">
        <v>44621.849976851852</v>
      </c>
      <c r="P508" s="1">
        <v>44622.301134259258</v>
      </c>
      <c r="Q508">
        <v>37375</v>
      </c>
      <c r="R508">
        <v>1605</v>
      </c>
      <c r="S508" t="b">
        <v>0</v>
      </c>
      <c r="T508" t="s">
        <v>86</v>
      </c>
      <c r="U508" t="b">
        <v>0</v>
      </c>
      <c r="V508" t="s">
        <v>191</v>
      </c>
      <c r="W508" s="1">
        <v>44622.301134259258</v>
      </c>
      <c r="X508">
        <v>479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310</v>
      </c>
      <c r="AE508">
        <v>272</v>
      </c>
      <c r="AF508">
        <v>0</v>
      </c>
      <c r="AG508">
        <v>8</v>
      </c>
      <c r="AH508" t="s">
        <v>86</v>
      </c>
      <c r="AI508" t="s">
        <v>86</v>
      </c>
      <c r="AJ508" t="s">
        <v>86</v>
      </c>
      <c r="AK508" t="s">
        <v>86</v>
      </c>
      <c r="AL508" t="s">
        <v>86</v>
      </c>
      <c r="AM508" t="s">
        <v>86</v>
      </c>
      <c r="AN508" t="s">
        <v>86</v>
      </c>
      <c r="AO508" t="s">
        <v>86</v>
      </c>
      <c r="AP508" t="s">
        <v>86</v>
      </c>
      <c r="AQ508" t="s">
        <v>86</v>
      </c>
      <c r="AR508" t="s">
        <v>86</v>
      </c>
      <c r="AS508" t="s">
        <v>86</v>
      </c>
      <c r="AT508" t="s">
        <v>86</v>
      </c>
      <c r="AU508" t="s">
        <v>86</v>
      </c>
      <c r="AV508" t="s">
        <v>86</v>
      </c>
      <c r="AW508" t="s">
        <v>86</v>
      </c>
      <c r="AX508" t="s">
        <v>86</v>
      </c>
      <c r="AY508" t="s">
        <v>86</v>
      </c>
      <c r="AZ508" t="s">
        <v>86</v>
      </c>
      <c r="BA508" t="s">
        <v>86</v>
      </c>
      <c r="BB508" t="s">
        <v>86</v>
      </c>
      <c r="BC508" t="s">
        <v>86</v>
      </c>
      <c r="BD508" t="s">
        <v>86</v>
      </c>
      <c r="BE508" t="s">
        <v>86</v>
      </c>
    </row>
    <row r="509" spans="1:57" x14ac:dyDescent="0.45">
      <c r="A509" t="s">
        <v>1205</v>
      </c>
      <c r="B509" t="s">
        <v>77</v>
      </c>
      <c r="C509" t="s">
        <v>613</v>
      </c>
      <c r="D509" t="s">
        <v>79</v>
      </c>
      <c r="E509" s="2" t="str">
        <f>HYPERLINK("capsilon://?command=openfolder&amp;siteaddress=envoy.emaiq-na2.net&amp;folderid=FX9E209A96-23E6-212D-4450-34542D8BEA0A","FX2202779")</f>
        <v>FX2202779</v>
      </c>
      <c r="F509" t="s">
        <v>80</v>
      </c>
      <c r="G509" t="s">
        <v>80</v>
      </c>
      <c r="H509" t="s">
        <v>81</v>
      </c>
      <c r="I509" t="s">
        <v>1206</v>
      </c>
      <c r="J509">
        <v>66</v>
      </c>
      <c r="K509" t="s">
        <v>83</v>
      </c>
      <c r="L509" t="s">
        <v>84</v>
      </c>
      <c r="M509" t="s">
        <v>85</v>
      </c>
      <c r="N509">
        <v>2</v>
      </c>
      <c r="O509" s="1">
        <v>44629.606377314813</v>
      </c>
      <c r="P509" s="1">
        <v>44629.78733796296</v>
      </c>
      <c r="Q509">
        <v>14774</v>
      </c>
      <c r="R509">
        <v>861</v>
      </c>
      <c r="S509" t="b">
        <v>0</v>
      </c>
      <c r="T509" t="s">
        <v>86</v>
      </c>
      <c r="U509" t="b">
        <v>0</v>
      </c>
      <c r="V509" t="s">
        <v>92</v>
      </c>
      <c r="W509" s="1">
        <v>44629.713460648149</v>
      </c>
      <c r="X509">
        <v>564</v>
      </c>
      <c r="Y509">
        <v>52</v>
      </c>
      <c r="Z509">
        <v>0</v>
      </c>
      <c r="AA509">
        <v>52</v>
      </c>
      <c r="AB509">
        <v>0</v>
      </c>
      <c r="AC509">
        <v>30</v>
      </c>
      <c r="AD509">
        <v>14</v>
      </c>
      <c r="AE509">
        <v>0</v>
      </c>
      <c r="AF509">
        <v>0</v>
      </c>
      <c r="AG509">
        <v>0</v>
      </c>
      <c r="AH509" t="s">
        <v>216</v>
      </c>
      <c r="AI509" s="1">
        <v>44629.78733796296</v>
      </c>
      <c r="AJ509">
        <v>286</v>
      </c>
      <c r="AK509">
        <v>10</v>
      </c>
      <c r="AL509">
        <v>0</v>
      </c>
      <c r="AM509">
        <v>10</v>
      </c>
      <c r="AN509">
        <v>0</v>
      </c>
      <c r="AO509">
        <v>10</v>
      </c>
      <c r="AP509">
        <v>4</v>
      </c>
      <c r="AQ509">
        <v>0</v>
      </c>
      <c r="AR509">
        <v>0</v>
      </c>
      <c r="AS509">
        <v>0</v>
      </c>
      <c r="AT509" t="s">
        <v>86</v>
      </c>
      <c r="AU509" t="s">
        <v>86</v>
      </c>
      <c r="AV509" t="s">
        <v>86</v>
      </c>
      <c r="AW509" t="s">
        <v>86</v>
      </c>
      <c r="AX509" t="s">
        <v>86</v>
      </c>
      <c r="AY509" t="s">
        <v>86</v>
      </c>
      <c r="AZ509" t="s">
        <v>86</v>
      </c>
      <c r="BA509" t="s">
        <v>86</v>
      </c>
      <c r="BB509" t="s">
        <v>86</v>
      </c>
      <c r="BC509" t="s">
        <v>86</v>
      </c>
      <c r="BD509" t="s">
        <v>86</v>
      </c>
      <c r="BE509" t="s">
        <v>86</v>
      </c>
    </row>
    <row r="510" spans="1:57" x14ac:dyDescent="0.45">
      <c r="A510" t="s">
        <v>1207</v>
      </c>
      <c r="B510" t="s">
        <v>77</v>
      </c>
      <c r="C510" t="s">
        <v>613</v>
      </c>
      <c r="D510" t="s">
        <v>79</v>
      </c>
      <c r="E510" s="2" t="str">
        <f>HYPERLINK("capsilon://?command=openfolder&amp;siteaddress=envoy.emaiq-na2.net&amp;folderid=FX9E209A96-23E6-212D-4450-34542D8BEA0A","FX2202779")</f>
        <v>FX2202779</v>
      </c>
      <c r="F510" t="s">
        <v>80</v>
      </c>
      <c r="G510" t="s">
        <v>80</v>
      </c>
      <c r="H510" t="s">
        <v>81</v>
      </c>
      <c r="I510" t="s">
        <v>1208</v>
      </c>
      <c r="J510">
        <v>28</v>
      </c>
      <c r="K510" t="s">
        <v>83</v>
      </c>
      <c r="L510" t="s">
        <v>84</v>
      </c>
      <c r="M510" t="s">
        <v>85</v>
      </c>
      <c r="N510">
        <v>2</v>
      </c>
      <c r="O510" s="1">
        <v>44629.611377314817</v>
      </c>
      <c r="P510" s="1">
        <v>44630.181817129633</v>
      </c>
      <c r="Q510">
        <v>47771</v>
      </c>
      <c r="R510">
        <v>1515</v>
      </c>
      <c r="S510" t="b">
        <v>0</v>
      </c>
      <c r="T510" t="s">
        <v>86</v>
      </c>
      <c r="U510" t="b">
        <v>0</v>
      </c>
      <c r="V510" t="s">
        <v>96</v>
      </c>
      <c r="W510" s="1">
        <v>44630.163101851853</v>
      </c>
      <c r="X510">
        <v>526</v>
      </c>
      <c r="Y510">
        <v>21</v>
      </c>
      <c r="Z510">
        <v>0</v>
      </c>
      <c r="AA510">
        <v>21</v>
      </c>
      <c r="AB510">
        <v>0</v>
      </c>
      <c r="AC510">
        <v>18</v>
      </c>
      <c r="AD510">
        <v>7</v>
      </c>
      <c r="AE510">
        <v>0</v>
      </c>
      <c r="AF510">
        <v>0</v>
      </c>
      <c r="AG510">
        <v>0</v>
      </c>
      <c r="AH510" t="s">
        <v>104</v>
      </c>
      <c r="AI510" s="1">
        <v>44630.181817129633</v>
      </c>
      <c r="AJ510">
        <v>834</v>
      </c>
      <c r="AK510">
        <v>1</v>
      </c>
      <c r="AL510">
        <v>0</v>
      </c>
      <c r="AM510">
        <v>1</v>
      </c>
      <c r="AN510">
        <v>0</v>
      </c>
      <c r="AO510">
        <v>1</v>
      </c>
      <c r="AP510">
        <v>6</v>
      </c>
      <c r="AQ510">
        <v>0</v>
      </c>
      <c r="AR510">
        <v>0</v>
      </c>
      <c r="AS510">
        <v>0</v>
      </c>
      <c r="AT510" t="s">
        <v>86</v>
      </c>
      <c r="AU510" t="s">
        <v>86</v>
      </c>
      <c r="AV510" t="s">
        <v>86</v>
      </c>
      <c r="AW510" t="s">
        <v>86</v>
      </c>
      <c r="AX510" t="s">
        <v>86</v>
      </c>
      <c r="AY510" t="s">
        <v>86</v>
      </c>
      <c r="AZ510" t="s">
        <v>86</v>
      </c>
      <c r="BA510" t="s">
        <v>86</v>
      </c>
      <c r="BB510" t="s">
        <v>86</v>
      </c>
      <c r="BC510" t="s">
        <v>86</v>
      </c>
      <c r="BD510" t="s">
        <v>86</v>
      </c>
      <c r="BE510" t="s">
        <v>86</v>
      </c>
    </row>
    <row r="511" spans="1:57" x14ac:dyDescent="0.45">
      <c r="A511" t="s">
        <v>1209</v>
      </c>
      <c r="B511" t="s">
        <v>77</v>
      </c>
      <c r="C511" t="s">
        <v>571</v>
      </c>
      <c r="D511" t="s">
        <v>79</v>
      </c>
      <c r="E511" s="2" t="str">
        <f>HYPERLINK("capsilon://?command=openfolder&amp;siteaddress=envoy.emaiq-na2.net&amp;folderid=FX4C361CAA-E688-421F-8F81-4C8AE5674DFF","FX2202776")</f>
        <v>FX2202776</v>
      </c>
      <c r="F511" t="s">
        <v>80</v>
      </c>
      <c r="G511" t="s">
        <v>80</v>
      </c>
      <c r="H511" t="s">
        <v>81</v>
      </c>
      <c r="I511" t="s">
        <v>1210</v>
      </c>
      <c r="J511">
        <v>28</v>
      </c>
      <c r="K511" t="s">
        <v>83</v>
      </c>
      <c r="L511" t="s">
        <v>84</v>
      </c>
      <c r="M511" t="s">
        <v>85</v>
      </c>
      <c r="N511">
        <v>2</v>
      </c>
      <c r="O511" s="1">
        <v>44629.633275462962</v>
      </c>
      <c r="P511" s="1">
        <v>44629.787916666668</v>
      </c>
      <c r="Q511">
        <v>12957</v>
      </c>
      <c r="R511">
        <v>404</v>
      </c>
      <c r="S511" t="b">
        <v>0</v>
      </c>
      <c r="T511" t="s">
        <v>86</v>
      </c>
      <c r="U511" t="b">
        <v>0</v>
      </c>
      <c r="V511" t="s">
        <v>92</v>
      </c>
      <c r="W511" s="1">
        <v>44629.71603009259</v>
      </c>
      <c r="X511">
        <v>169</v>
      </c>
      <c r="Y511">
        <v>21</v>
      </c>
      <c r="Z511">
        <v>0</v>
      </c>
      <c r="AA511">
        <v>21</v>
      </c>
      <c r="AB511">
        <v>0</v>
      </c>
      <c r="AC511">
        <v>6</v>
      </c>
      <c r="AD511">
        <v>7</v>
      </c>
      <c r="AE511">
        <v>0</v>
      </c>
      <c r="AF511">
        <v>0</v>
      </c>
      <c r="AG511">
        <v>0</v>
      </c>
      <c r="AH511" t="s">
        <v>119</v>
      </c>
      <c r="AI511" s="1">
        <v>44629.787916666668</v>
      </c>
      <c r="AJ511">
        <v>235</v>
      </c>
      <c r="AK511">
        <v>1</v>
      </c>
      <c r="AL511">
        <v>0</v>
      </c>
      <c r="AM511">
        <v>1</v>
      </c>
      <c r="AN511">
        <v>0</v>
      </c>
      <c r="AO511">
        <v>1</v>
      </c>
      <c r="AP511">
        <v>6</v>
      </c>
      <c r="AQ511">
        <v>0</v>
      </c>
      <c r="AR511">
        <v>0</v>
      </c>
      <c r="AS511">
        <v>0</v>
      </c>
      <c r="AT511" t="s">
        <v>86</v>
      </c>
      <c r="AU511" t="s">
        <v>86</v>
      </c>
      <c r="AV511" t="s">
        <v>86</v>
      </c>
      <c r="AW511" t="s">
        <v>86</v>
      </c>
      <c r="AX511" t="s">
        <v>86</v>
      </c>
      <c r="AY511" t="s">
        <v>86</v>
      </c>
      <c r="AZ511" t="s">
        <v>86</v>
      </c>
      <c r="BA511" t="s">
        <v>86</v>
      </c>
      <c r="BB511" t="s">
        <v>86</v>
      </c>
      <c r="BC511" t="s">
        <v>86</v>
      </c>
      <c r="BD511" t="s">
        <v>86</v>
      </c>
      <c r="BE511" t="s">
        <v>86</v>
      </c>
    </row>
    <row r="512" spans="1:57" x14ac:dyDescent="0.45">
      <c r="A512" t="s">
        <v>1211</v>
      </c>
      <c r="B512" t="s">
        <v>77</v>
      </c>
      <c r="C512" t="s">
        <v>571</v>
      </c>
      <c r="D512" t="s">
        <v>79</v>
      </c>
      <c r="E512" s="2" t="str">
        <f>HYPERLINK("capsilon://?command=openfolder&amp;siteaddress=envoy.emaiq-na2.net&amp;folderid=FX4C361CAA-E688-421F-8F81-4C8AE5674DFF","FX2202776")</f>
        <v>FX2202776</v>
      </c>
      <c r="F512" t="s">
        <v>80</v>
      </c>
      <c r="G512" t="s">
        <v>80</v>
      </c>
      <c r="H512" t="s">
        <v>81</v>
      </c>
      <c r="I512" t="s">
        <v>1212</v>
      </c>
      <c r="J512">
        <v>28</v>
      </c>
      <c r="K512" t="s">
        <v>83</v>
      </c>
      <c r="L512" t="s">
        <v>84</v>
      </c>
      <c r="M512" t="s">
        <v>85</v>
      </c>
      <c r="N512">
        <v>2</v>
      </c>
      <c r="O512" s="1">
        <v>44629.633993055555</v>
      </c>
      <c r="P512" s="1">
        <v>44629.789571759262</v>
      </c>
      <c r="Q512">
        <v>12821</v>
      </c>
      <c r="R512">
        <v>621</v>
      </c>
      <c r="S512" t="b">
        <v>0</v>
      </c>
      <c r="T512" t="s">
        <v>86</v>
      </c>
      <c r="U512" t="b">
        <v>0</v>
      </c>
      <c r="V512" t="s">
        <v>92</v>
      </c>
      <c r="W512" s="1">
        <v>44629.721006944441</v>
      </c>
      <c r="X512">
        <v>429</v>
      </c>
      <c r="Y512">
        <v>21</v>
      </c>
      <c r="Z512">
        <v>0</v>
      </c>
      <c r="AA512">
        <v>21</v>
      </c>
      <c r="AB512">
        <v>0</v>
      </c>
      <c r="AC512">
        <v>16</v>
      </c>
      <c r="AD512">
        <v>7</v>
      </c>
      <c r="AE512">
        <v>0</v>
      </c>
      <c r="AF512">
        <v>0</v>
      </c>
      <c r="AG512">
        <v>0</v>
      </c>
      <c r="AH512" t="s">
        <v>216</v>
      </c>
      <c r="AI512" s="1">
        <v>44629.789571759262</v>
      </c>
      <c r="AJ512">
        <v>192</v>
      </c>
      <c r="AK512">
        <v>1</v>
      </c>
      <c r="AL512">
        <v>0</v>
      </c>
      <c r="AM512">
        <v>1</v>
      </c>
      <c r="AN512">
        <v>0</v>
      </c>
      <c r="AO512">
        <v>1</v>
      </c>
      <c r="AP512">
        <v>6</v>
      </c>
      <c r="AQ512">
        <v>0</v>
      </c>
      <c r="AR512">
        <v>0</v>
      </c>
      <c r="AS512">
        <v>0</v>
      </c>
      <c r="AT512" t="s">
        <v>86</v>
      </c>
      <c r="AU512" t="s">
        <v>86</v>
      </c>
      <c r="AV512" t="s">
        <v>86</v>
      </c>
      <c r="AW512" t="s">
        <v>86</v>
      </c>
      <c r="AX512" t="s">
        <v>86</v>
      </c>
      <c r="AY512" t="s">
        <v>86</v>
      </c>
      <c r="AZ512" t="s">
        <v>86</v>
      </c>
      <c r="BA512" t="s">
        <v>86</v>
      </c>
      <c r="BB512" t="s">
        <v>86</v>
      </c>
      <c r="BC512" t="s">
        <v>86</v>
      </c>
      <c r="BD512" t="s">
        <v>86</v>
      </c>
      <c r="BE512" t="s">
        <v>86</v>
      </c>
    </row>
    <row r="513" spans="1:57" x14ac:dyDescent="0.45">
      <c r="A513" t="s">
        <v>1213</v>
      </c>
      <c r="B513" t="s">
        <v>77</v>
      </c>
      <c r="C513" t="s">
        <v>935</v>
      </c>
      <c r="D513" t="s">
        <v>79</v>
      </c>
      <c r="E513" s="2" t="str">
        <f>HYPERLINK("capsilon://?command=openfolder&amp;siteaddress=envoy.emaiq-na2.net&amp;folderid=FXC87D4809-17BB-5B68-00E3-3A0665B0F381","FX2203109")</f>
        <v>FX2203109</v>
      </c>
      <c r="F513" t="s">
        <v>80</v>
      </c>
      <c r="G513" t="s">
        <v>80</v>
      </c>
      <c r="H513" t="s">
        <v>81</v>
      </c>
      <c r="I513" t="s">
        <v>1214</v>
      </c>
      <c r="J513">
        <v>30</v>
      </c>
      <c r="K513" t="s">
        <v>83</v>
      </c>
      <c r="L513" t="s">
        <v>84</v>
      </c>
      <c r="M513" t="s">
        <v>85</v>
      </c>
      <c r="N513">
        <v>2</v>
      </c>
      <c r="O513" s="1">
        <v>44629.651041666664</v>
      </c>
      <c r="P513" s="1">
        <v>44629.788923611108</v>
      </c>
      <c r="Q513">
        <v>11702</v>
      </c>
      <c r="R513">
        <v>211</v>
      </c>
      <c r="S513" t="b">
        <v>0</v>
      </c>
      <c r="T513" t="s">
        <v>86</v>
      </c>
      <c r="U513" t="b">
        <v>0</v>
      </c>
      <c r="V513" t="s">
        <v>92</v>
      </c>
      <c r="W513" s="1">
        <v>44629.722407407404</v>
      </c>
      <c r="X513">
        <v>120</v>
      </c>
      <c r="Y513">
        <v>9</v>
      </c>
      <c r="Z513">
        <v>0</v>
      </c>
      <c r="AA513">
        <v>9</v>
      </c>
      <c r="AB513">
        <v>0</v>
      </c>
      <c r="AC513">
        <v>1</v>
      </c>
      <c r="AD513">
        <v>21</v>
      </c>
      <c r="AE513">
        <v>0</v>
      </c>
      <c r="AF513">
        <v>0</v>
      </c>
      <c r="AG513">
        <v>0</v>
      </c>
      <c r="AH513" t="s">
        <v>119</v>
      </c>
      <c r="AI513" s="1">
        <v>44629.788923611108</v>
      </c>
      <c r="AJ513">
        <v>86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21</v>
      </c>
      <c r="AQ513">
        <v>0</v>
      </c>
      <c r="AR513">
        <v>0</v>
      </c>
      <c r="AS513">
        <v>0</v>
      </c>
      <c r="AT513" t="s">
        <v>86</v>
      </c>
      <c r="AU513" t="s">
        <v>86</v>
      </c>
      <c r="AV513" t="s">
        <v>86</v>
      </c>
      <c r="AW513" t="s">
        <v>86</v>
      </c>
      <c r="AX513" t="s">
        <v>86</v>
      </c>
      <c r="AY513" t="s">
        <v>86</v>
      </c>
      <c r="AZ513" t="s">
        <v>86</v>
      </c>
      <c r="BA513" t="s">
        <v>86</v>
      </c>
      <c r="BB513" t="s">
        <v>86</v>
      </c>
      <c r="BC513" t="s">
        <v>86</v>
      </c>
      <c r="BD513" t="s">
        <v>86</v>
      </c>
      <c r="BE513" t="s">
        <v>86</v>
      </c>
    </row>
    <row r="514" spans="1:57" x14ac:dyDescent="0.45">
      <c r="A514" t="s">
        <v>1215</v>
      </c>
      <c r="B514" t="s">
        <v>77</v>
      </c>
      <c r="C514" t="s">
        <v>1127</v>
      </c>
      <c r="D514" t="s">
        <v>79</v>
      </c>
      <c r="E514" s="2" t="str">
        <f>HYPERLINK("capsilon://?command=openfolder&amp;siteaddress=envoy.emaiq-na2.net&amp;folderid=FXC1C3A627-5942-CDF0-A8DC-B55544C9E97E","FX2203301")</f>
        <v>FX2203301</v>
      </c>
      <c r="F514" t="s">
        <v>80</v>
      </c>
      <c r="G514" t="s">
        <v>80</v>
      </c>
      <c r="H514" t="s">
        <v>81</v>
      </c>
      <c r="I514" t="s">
        <v>1216</v>
      </c>
      <c r="J514">
        <v>66</v>
      </c>
      <c r="K514" t="s">
        <v>83</v>
      </c>
      <c r="L514" t="s">
        <v>84</v>
      </c>
      <c r="M514" t="s">
        <v>85</v>
      </c>
      <c r="N514">
        <v>2</v>
      </c>
      <c r="O514" s="1">
        <v>44629.660277777781</v>
      </c>
      <c r="P514" s="1">
        <v>44629.791250000002</v>
      </c>
      <c r="Q514">
        <v>10701</v>
      </c>
      <c r="R514">
        <v>615</v>
      </c>
      <c r="S514" t="b">
        <v>0</v>
      </c>
      <c r="T514" t="s">
        <v>86</v>
      </c>
      <c r="U514" t="b">
        <v>0</v>
      </c>
      <c r="V514" t="s">
        <v>92</v>
      </c>
      <c r="W514" s="1">
        <v>44629.727222222224</v>
      </c>
      <c r="X514">
        <v>415</v>
      </c>
      <c r="Y514">
        <v>52</v>
      </c>
      <c r="Z514">
        <v>0</v>
      </c>
      <c r="AA514">
        <v>52</v>
      </c>
      <c r="AB514">
        <v>0</v>
      </c>
      <c r="AC514">
        <v>44</v>
      </c>
      <c r="AD514">
        <v>14</v>
      </c>
      <c r="AE514">
        <v>0</v>
      </c>
      <c r="AF514">
        <v>0</v>
      </c>
      <c r="AG514">
        <v>0</v>
      </c>
      <c r="AH514" t="s">
        <v>119</v>
      </c>
      <c r="AI514" s="1">
        <v>44629.791250000002</v>
      </c>
      <c r="AJ514">
        <v>200</v>
      </c>
      <c r="AK514">
        <v>2</v>
      </c>
      <c r="AL514">
        <v>0</v>
      </c>
      <c r="AM514">
        <v>2</v>
      </c>
      <c r="AN514">
        <v>0</v>
      </c>
      <c r="AO514">
        <v>2</v>
      </c>
      <c r="AP514">
        <v>12</v>
      </c>
      <c r="AQ514">
        <v>0</v>
      </c>
      <c r="AR514">
        <v>0</v>
      </c>
      <c r="AS514">
        <v>0</v>
      </c>
      <c r="AT514" t="s">
        <v>86</v>
      </c>
      <c r="AU514" t="s">
        <v>86</v>
      </c>
      <c r="AV514" t="s">
        <v>86</v>
      </c>
      <c r="AW514" t="s">
        <v>86</v>
      </c>
      <c r="AX514" t="s">
        <v>86</v>
      </c>
      <c r="AY514" t="s">
        <v>86</v>
      </c>
      <c r="AZ514" t="s">
        <v>86</v>
      </c>
      <c r="BA514" t="s">
        <v>86</v>
      </c>
      <c r="BB514" t="s">
        <v>86</v>
      </c>
      <c r="BC514" t="s">
        <v>86</v>
      </c>
      <c r="BD514" t="s">
        <v>86</v>
      </c>
      <c r="BE514" t="s">
        <v>86</v>
      </c>
    </row>
    <row r="515" spans="1:57" x14ac:dyDescent="0.45">
      <c r="A515" t="s">
        <v>1217</v>
      </c>
      <c r="B515" t="s">
        <v>77</v>
      </c>
      <c r="C515" t="s">
        <v>1218</v>
      </c>
      <c r="D515" t="s">
        <v>79</v>
      </c>
      <c r="E515" s="2" t="str">
        <f>HYPERLINK("capsilon://?command=openfolder&amp;siteaddress=envoy.emaiq-na2.net&amp;folderid=FX9AE37D6C-77D7-D39B-2F39-2051F7D3671D","FX220312")</f>
        <v>FX220312</v>
      </c>
      <c r="F515" t="s">
        <v>80</v>
      </c>
      <c r="G515" t="s">
        <v>80</v>
      </c>
      <c r="H515" t="s">
        <v>81</v>
      </c>
      <c r="I515" t="s">
        <v>1219</v>
      </c>
      <c r="J515">
        <v>725</v>
      </c>
      <c r="K515" t="s">
        <v>83</v>
      </c>
      <c r="L515" t="s">
        <v>84</v>
      </c>
      <c r="M515" t="s">
        <v>85</v>
      </c>
      <c r="N515">
        <v>1</v>
      </c>
      <c r="O515" s="1">
        <v>44629.661562499998</v>
      </c>
      <c r="P515" s="1">
        <v>44630.206770833334</v>
      </c>
      <c r="Q515">
        <v>45328</v>
      </c>
      <c r="R515">
        <v>1778</v>
      </c>
      <c r="S515" t="b">
        <v>0</v>
      </c>
      <c r="T515" t="s">
        <v>86</v>
      </c>
      <c r="U515" t="b">
        <v>0</v>
      </c>
      <c r="V515" t="s">
        <v>96</v>
      </c>
      <c r="W515" s="1">
        <v>44630.206770833334</v>
      </c>
      <c r="X515">
        <v>1637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725</v>
      </c>
      <c r="AE515">
        <v>631</v>
      </c>
      <c r="AF515">
        <v>0</v>
      </c>
      <c r="AG515">
        <v>24</v>
      </c>
      <c r="AH515" t="s">
        <v>86</v>
      </c>
      <c r="AI515" t="s">
        <v>86</v>
      </c>
      <c r="AJ515" t="s">
        <v>86</v>
      </c>
      <c r="AK515" t="s">
        <v>86</v>
      </c>
      <c r="AL515" t="s">
        <v>86</v>
      </c>
      <c r="AM515" t="s">
        <v>86</v>
      </c>
      <c r="AN515" t="s">
        <v>86</v>
      </c>
      <c r="AO515" t="s">
        <v>86</v>
      </c>
      <c r="AP515" t="s">
        <v>86</v>
      </c>
      <c r="AQ515" t="s">
        <v>86</v>
      </c>
      <c r="AR515" t="s">
        <v>86</v>
      </c>
      <c r="AS515" t="s">
        <v>86</v>
      </c>
      <c r="AT515" t="s">
        <v>86</v>
      </c>
      <c r="AU515" t="s">
        <v>86</v>
      </c>
      <c r="AV515" t="s">
        <v>86</v>
      </c>
      <c r="AW515" t="s">
        <v>86</v>
      </c>
      <c r="AX515" t="s">
        <v>86</v>
      </c>
      <c r="AY515" t="s">
        <v>86</v>
      </c>
      <c r="AZ515" t="s">
        <v>86</v>
      </c>
      <c r="BA515" t="s">
        <v>86</v>
      </c>
      <c r="BB515" t="s">
        <v>86</v>
      </c>
      <c r="BC515" t="s">
        <v>86</v>
      </c>
      <c r="BD515" t="s">
        <v>86</v>
      </c>
      <c r="BE515" t="s">
        <v>86</v>
      </c>
    </row>
    <row r="516" spans="1:57" x14ac:dyDescent="0.45">
      <c r="A516" t="s">
        <v>1220</v>
      </c>
      <c r="B516" t="s">
        <v>77</v>
      </c>
      <c r="C516" t="s">
        <v>1199</v>
      </c>
      <c r="D516" t="s">
        <v>79</v>
      </c>
      <c r="E516" s="2" t="str">
        <f>HYPERLINK("capsilon://?command=openfolder&amp;siteaddress=envoy.emaiq-na2.net&amp;folderid=FXED5C21A5-AB69-388C-A4C5-E19612E09132","FX2202682")</f>
        <v>FX2202682</v>
      </c>
      <c r="F516" t="s">
        <v>80</v>
      </c>
      <c r="G516" t="s">
        <v>80</v>
      </c>
      <c r="H516" t="s">
        <v>81</v>
      </c>
      <c r="I516" t="s">
        <v>1200</v>
      </c>
      <c r="J516">
        <v>364</v>
      </c>
      <c r="K516" t="s">
        <v>83</v>
      </c>
      <c r="L516" t="s">
        <v>84</v>
      </c>
      <c r="M516" t="s">
        <v>85</v>
      </c>
      <c r="N516">
        <v>2</v>
      </c>
      <c r="O516" s="1">
        <v>44629.665613425925</v>
      </c>
      <c r="P516" s="1">
        <v>44629.768692129626</v>
      </c>
      <c r="Q516">
        <v>3783</v>
      </c>
      <c r="R516">
        <v>5123</v>
      </c>
      <c r="S516" t="b">
        <v>0</v>
      </c>
      <c r="T516" t="s">
        <v>86</v>
      </c>
      <c r="U516" t="b">
        <v>1</v>
      </c>
      <c r="V516" t="s">
        <v>87</v>
      </c>
      <c r="W516" s="1">
        <v>44629.730243055557</v>
      </c>
      <c r="X516">
        <v>3016</v>
      </c>
      <c r="Y516">
        <v>274</v>
      </c>
      <c r="Z516">
        <v>0</v>
      </c>
      <c r="AA516">
        <v>274</v>
      </c>
      <c r="AB516">
        <v>37</v>
      </c>
      <c r="AC516">
        <v>162</v>
      </c>
      <c r="AD516">
        <v>90</v>
      </c>
      <c r="AE516">
        <v>0</v>
      </c>
      <c r="AF516">
        <v>0</v>
      </c>
      <c r="AG516">
        <v>0</v>
      </c>
      <c r="AH516" t="s">
        <v>119</v>
      </c>
      <c r="AI516" s="1">
        <v>44629.768692129626</v>
      </c>
      <c r="AJ516">
        <v>1270</v>
      </c>
      <c r="AK516">
        <v>2</v>
      </c>
      <c r="AL516">
        <v>0</v>
      </c>
      <c r="AM516">
        <v>2</v>
      </c>
      <c r="AN516">
        <v>37</v>
      </c>
      <c r="AO516">
        <v>2</v>
      </c>
      <c r="AP516">
        <v>88</v>
      </c>
      <c r="AQ516">
        <v>0</v>
      </c>
      <c r="AR516">
        <v>0</v>
      </c>
      <c r="AS516">
        <v>0</v>
      </c>
      <c r="AT516" t="s">
        <v>86</v>
      </c>
      <c r="AU516" t="s">
        <v>86</v>
      </c>
      <c r="AV516" t="s">
        <v>86</v>
      </c>
      <c r="AW516" t="s">
        <v>86</v>
      </c>
      <c r="AX516" t="s">
        <v>86</v>
      </c>
      <c r="AY516" t="s">
        <v>86</v>
      </c>
      <c r="AZ516" t="s">
        <v>86</v>
      </c>
      <c r="BA516" t="s">
        <v>86</v>
      </c>
      <c r="BB516" t="s">
        <v>86</v>
      </c>
      <c r="BC516" t="s">
        <v>86</v>
      </c>
      <c r="BD516" t="s">
        <v>86</v>
      </c>
      <c r="BE516" t="s">
        <v>86</v>
      </c>
    </row>
    <row r="517" spans="1:57" hidden="1" x14ac:dyDescent="0.45">
      <c r="A517" t="s">
        <v>1221</v>
      </c>
      <c r="B517" t="s">
        <v>77</v>
      </c>
      <c r="C517" t="s">
        <v>811</v>
      </c>
      <c r="D517" t="s">
        <v>79</v>
      </c>
      <c r="E517" s="2" t="str">
        <f>HYPERLINK("capsilon://?command=openfolder&amp;siteaddress=envoy.emaiq-na2.net&amp;folderid=FX00C5544D-42F2-DD5A-4FBD-9FFDA427397D","FX2202684")</f>
        <v>FX2202684</v>
      </c>
      <c r="F517" t="s">
        <v>80</v>
      </c>
      <c r="G517" t="s">
        <v>80</v>
      </c>
      <c r="H517" t="s">
        <v>81</v>
      </c>
      <c r="I517" t="s">
        <v>812</v>
      </c>
      <c r="J517">
        <v>140</v>
      </c>
      <c r="K517" t="s">
        <v>83</v>
      </c>
      <c r="L517" t="s">
        <v>84</v>
      </c>
      <c r="M517" t="s">
        <v>85</v>
      </c>
      <c r="N517">
        <v>2</v>
      </c>
      <c r="O517" s="1">
        <v>44621.996331018519</v>
      </c>
      <c r="P517" s="1">
        <v>44622.15662037037</v>
      </c>
      <c r="Q517">
        <v>11920</v>
      </c>
      <c r="R517">
        <v>1929</v>
      </c>
      <c r="S517" t="b">
        <v>0</v>
      </c>
      <c r="T517" t="s">
        <v>86</v>
      </c>
      <c r="U517" t="b">
        <v>1</v>
      </c>
      <c r="V517" t="s">
        <v>87</v>
      </c>
      <c r="W517" s="1">
        <v>44622.014467592591</v>
      </c>
      <c r="X517">
        <v>1060</v>
      </c>
      <c r="Y517">
        <v>119</v>
      </c>
      <c r="Z517">
        <v>0</v>
      </c>
      <c r="AA517">
        <v>119</v>
      </c>
      <c r="AB517">
        <v>0</v>
      </c>
      <c r="AC517">
        <v>64</v>
      </c>
      <c r="AD517">
        <v>21</v>
      </c>
      <c r="AE517">
        <v>0</v>
      </c>
      <c r="AF517">
        <v>0</v>
      </c>
      <c r="AG517">
        <v>0</v>
      </c>
      <c r="AH517" t="s">
        <v>88</v>
      </c>
      <c r="AI517" s="1">
        <v>44622.15662037037</v>
      </c>
      <c r="AJ517">
        <v>862</v>
      </c>
      <c r="AK517">
        <v>10</v>
      </c>
      <c r="AL517">
        <v>0</v>
      </c>
      <c r="AM517">
        <v>10</v>
      </c>
      <c r="AN517">
        <v>0</v>
      </c>
      <c r="AO517">
        <v>10</v>
      </c>
      <c r="AP517">
        <v>11</v>
      </c>
      <c r="AQ517">
        <v>0</v>
      </c>
      <c r="AR517">
        <v>0</v>
      </c>
      <c r="AS517">
        <v>0</v>
      </c>
      <c r="AT517" t="s">
        <v>86</v>
      </c>
      <c r="AU517" t="s">
        <v>86</v>
      </c>
      <c r="AV517" t="s">
        <v>86</v>
      </c>
      <c r="AW517" t="s">
        <v>86</v>
      </c>
      <c r="AX517" t="s">
        <v>86</v>
      </c>
      <c r="AY517" t="s">
        <v>86</v>
      </c>
      <c r="AZ517" t="s">
        <v>86</v>
      </c>
      <c r="BA517" t="s">
        <v>86</v>
      </c>
      <c r="BB517" t="s">
        <v>86</v>
      </c>
      <c r="BC517" t="s">
        <v>86</v>
      </c>
      <c r="BD517" t="s">
        <v>86</v>
      </c>
      <c r="BE517" t="s">
        <v>86</v>
      </c>
    </row>
    <row r="518" spans="1:57" x14ac:dyDescent="0.45">
      <c r="A518" t="s">
        <v>1222</v>
      </c>
      <c r="B518" t="s">
        <v>77</v>
      </c>
      <c r="C518" t="s">
        <v>1118</v>
      </c>
      <c r="D518" t="s">
        <v>79</v>
      </c>
      <c r="E518" s="2" t="str">
        <f>HYPERLINK("capsilon://?command=openfolder&amp;siteaddress=envoy.emaiq-na2.net&amp;folderid=FXA4FB1879-970E-1260-0B85-5B519DB1FD42","FX2203141")</f>
        <v>FX2203141</v>
      </c>
      <c r="F518" t="s">
        <v>80</v>
      </c>
      <c r="G518" t="s">
        <v>80</v>
      </c>
      <c r="H518" t="s">
        <v>81</v>
      </c>
      <c r="I518" t="s">
        <v>1223</v>
      </c>
      <c r="J518">
        <v>66</v>
      </c>
      <c r="K518" t="s">
        <v>83</v>
      </c>
      <c r="L518" t="s">
        <v>84</v>
      </c>
      <c r="M518" t="s">
        <v>85</v>
      </c>
      <c r="N518">
        <v>2</v>
      </c>
      <c r="O518" s="1">
        <v>44629.679525462961</v>
      </c>
      <c r="P518" s="1">
        <v>44629.792488425926</v>
      </c>
      <c r="Q518">
        <v>9153</v>
      </c>
      <c r="R518">
        <v>607</v>
      </c>
      <c r="S518" t="b">
        <v>0</v>
      </c>
      <c r="T518" t="s">
        <v>86</v>
      </c>
      <c r="U518" t="b">
        <v>0</v>
      </c>
      <c r="V518" t="s">
        <v>92</v>
      </c>
      <c r="W518" s="1">
        <v>44629.734050925923</v>
      </c>
      <c r="X518">
        <v>356</v>
      </c>
      <c r="Y518">
        <v>52</v>
      </c>
      <c r="Z518">
        <v>0</v>
      </c>
      <c r="AA518">
        <v>52</v>
      </c>
      <c r="AB518">
        <v>0</v>
      </c>
      <c r="AC518">
        <v>27</v>
      </c>
      <c r="AD518">
        <v>14</v>
      </c>
      <c r="AE518">
        <v>0</v>
      </c>
      <c r="AF518">
        <v>0</v>
      </c>
      <c r="AG518">
        <v>0</v>
      </c>
      <c r="AH518" t="s">
        <v>216</v>
      </c>
      <c r="AI518" s="1">
        <v>44629.792488425926</v>
      </c>
      <c r="AJ518">
        <v>251</v>
      </c>
      <c r="AK518">
        <v>2</v>
      </c>
      <c r="AL518">
        <v>0</v>
      </c>
      <c r="AM518">
        <v>2</v>
      </c>
      <c r="AN518">
        <v>0</v>
      </c>
      <c r="AO518">
        <v>2</v>
      </c>
      <c r="AP518">
        <v>12</v>
      </c>
      <c r="AQ518">
        <v>0</v>
      </c>
      <c r="AR518">
        <v>0</v>
      </c>
      <c r="AS518">
        <v>0</v>
      </c>
      <c r="AT518" t="s">
        <v>86</v>
      </c>
      <c r="AU518" t="s">
        <v>86</v>
      </c>
      <c r="AV518" t="s">
        <v>86</v>
      </c>
      <c r="AW518" t="s">
        <v>86</v>
      </c>
      <c r="AX518" t="s">
        <v>86</v>
      </c>
      <c r="AY518" t="s">
        <v>86</v>
      </c>
      <c r="AZ518" t="s">
        <v>86</v>
      </c>
      <c r="BA518" t="s">
        <v>86</v>
      </c>
      <c r="BB518" t="s">
        <v>86</v>
      </c>
      <c r="BC518" t="s">
        <v>86</v>
      </c>
      <c r="BD518" t="s">
        <v>86</v>
      </c>
      <c r="BE518" t="s">
        <v>86</v>
      </c>
    </row>
    <row r="519" spans="1:57" x14ac:dyDescent="0.45">
      <c r="A519" t="s">
        <v>1224</v>
      </c>
      <c r="B519" t="s">
        <v>77</v>
      </c>
      <c r="C519" t="s">
        <v>1052</v>
      </c>
      <c r="D519" t="s">
        <v>79</v>
      </c>
      <c r="E519" s="2" t="str">
        <f>HYPERLINK("capsilon://?command=openfolder&amp;siteaddress=envoy.emaiq-na2.net&amp;folderid=FXCEBCA662-6369-9796-3576-A87DDFF4EAE5","FX220397")</f>
        <v>FX220397</v>
      </c>
      <c r="F519" t="s">
        <v>80</v>
      </c>
      <c r="G519" t="s">
        <v>80</v>
      </c>
      <c r="H519" t="s">
        <v>81</v>
      </c>
      <c r="I519" t="s">
        <v>1225</v>
      </c>
      <c r="J519">
        <v>38</v>
      </c>
      <c r="K519" t="s">
        <v>83</v>
      </c>
      <c r="L519" t="s">
        <v>84</v>
      </c>
      <c r="M519" t="s">
        <v>85</v>
      </c>
      <c r="N519">
        <v>2</v>
      </c>
      <c r="O519" s="1">
        <v>44629.680520833332</v>
      </c>
      <c r="P519" s="1">
        <v>44629.792824074073</v>
      </c>
      <c r="Q519">
        <v>9397</v>
      </c>
      <c r="R519">
        <v>306</v>
      </c>
      <c r="S519" t="b">
        <v>0</v>
      </c>
      <c r="T519" t="s">
        <v>86</v>
      </c>
      <c r="U519" t="b">
        <v>0</v>
      </c>
      <c r="V519" t="s">
        <v>92</v>
      </c>
      <c r="W519" s="1">
        <v>44629.736041666663</v>
      </c>
      <c r="X519">
        <v>171</v>
      </c>
      <c r="Y519">
        <v>37</v>
      </c>
      <c r="Z519">
        <v>0</v>
      </c>
      <c r="AA519">
        <v>37</v>
      </c>
      <c r="AB519">
        <v>0</v>
      </c>
      <c r="AC519">
        <v>7</v>
      </c>
      <c r="AD519">
        <v>1</v>
      </c>
      <c r="AE519">
        <v>0</v>
      </c>
      <c r="AF519">
        <v>0</v>
      </c>
      <c r="AG519">
        <v>0</v>
      </c>
      <c r="AH519" t="s">
        <v>119</v>
      </c>
      <c r="AI519" s="1">
        <v>44629.792824074073</v>
      </c>
      <c r="AJ519">
        <v>135</v>
      </c>
      <c r="AK519">
        <v>1</v>
      </c>
      <c r="AL519">
        <v>0</v>
      </c>
      <c r="AM519">
        <v>1</v>
      </c>
      <c r="AN519">
        <v>0</v>
      </c>
      <c r="AO519">
        <v>1</v>
      </c>
      <c r="AP519">
        <v>0</v>
      </c>
      <c r="AQ519">
        <v>0</v>
      </c>
      <c r="AR519">
        <v>0</v>
      </c>
      <c r="AS519">
        <v>0</v>
      </c>
      <c r="AT519" t="s">
        <v>86</v>
      </c>
      <c r="AU519" t="s">
        <v>86</v>
      </c>
      <c r="AV519" t="s">
        <v>86</v>
      </c>
      <c r="AW519" t="s">
        <v>86</v>
      </c>
      <c r="AX519" t="s">
        <v>86</v>
      </c>
      <c r="AY519" t="s">
        <v>86</v>
      </c>
      <c r="AZ519" t="s">
        <v>86</v>
      </c>
      <c r="BA519" t="s">
        <v>86</v>
      </c>
      <c r="BB519" t="s">
        <v>86</v>
      </c>
      <c r="BC519" t="s">
        <v>86</v>
      </c>
      <c r="BD519" t="s">
        <v>86</v>
      </c>
      <c r="BE519" t="s">
        <v>86</v>
      </c>
    </row>
    <row r="520" spans="1:57" hidden="1" x14ac:dyDescent="0.45">
      <c r="A520" t="s">
        <v>1226</v>
      </c>
      <c r="B520" t="s">
        <v>77</v>
      </c>
      <c r="C520" t="s">
        <v>879</v>
      </c>
      <c r="D520" t="s">
        <v>79</v>
      </c>
      <c r="E520" s="2" t="str">
        <f>HYPERLINK("capsilon://?command=openfolder&amp;siteaddress=envoy.emaiq-na2.net&amp;folderid=FX9BC33098-3762-903F-AB9C-AF831AAC4744","FX2202609")</f>
        <v>FX2202609</v>
      </c>
      <c r="F520" t="s">
        <v>80</v>
      </c>
      <c r="G520" t="s">
        <v>80</v>
      </c>
      <c r="H520" t="s">
        <v>81</v>
      </c>
      <c r="I520" t="s">
        <v>880</v>
      </c>
      <c r="J520">
        <v>236</v>
      </c>
      <c r="K520" t="s">
        <v>83</v>
      </c>
      <c r="L520" t="s">
        <v>84</v>
      </c>
      <c r="M520" t="s">
        <v>85</v>
      </c>
      <c r="N520">
        <v>2</v>
      </c>
      <c r="O520" s="1">
        <v>44622.003310185188</v>
      </c>
      <c r="P520" s="1">
        <v>44622.160937499997</v>
      </c>
      <c r="Q520">
        <v>10485</v>
      </c>
      <c r="R520">
        <v>3134</v>
      </c>
      <c r="S520" t="b">
        <v>0</v>
      </c>
      <c r="T520" t="s">
        <v>86</v>
      </c>
      <c r="U520" t="b">
        <v>1</v>
      </c>
      <c r="V520" t="s">
        <v>87</v>
      </c>
      <c r="W520" s="1">
        <v>44622.106539351851</v>
      </c>
      <c r="X520">
        <v>1896</v>
      </c>
      <c r="Y520">
        <v>226</v>
      </c>
      <c r="Z520">
        <v>0</v>
      </c>
      <c r="AA520">
        <v>226</v>
      </c>
      <c r="AB520">
        <v>0</v>
      </c>
      <c r="AC520">
        <v>110</v>
      </c>
      <c r="AD520">
        <v>10</v>
      </c>
      <c r="AE520">
        <v>0</v>
      </c>
      <c r="AF520">
        <v>0</v>
      </c>
      <c r="AG520">
        <v>0</v>
      </c>
      <c r="AH520" t="s">
        <v>199</v>
      </c>
      <c r="AI520" s="1">
        <v>44622.160937499997</v>
      </c>
      <c r="AJ520">
        <v>1116</v>
      </c>
      <c r="AK520">
        <v>2</v>
      </c>
      <c r="AL520">
        <v>0</v>
      </c>
      <c r="AM520">
        <v>2</v>
      </c>
      <c r="AN520">
        <v>0</v>
      </c>
      <c r="AO520">
        <v>2</v>
      </c>
      <c r="AP520">
        <v>8</v>
      </c>
      <c r="AQ520">
        <v>0</v>
      </c>
      <c r="AR520">
        <v>0</v>
      </c>
      <c r="AS520">
        <v>0</v>
      </c>
      <c r="AT520" t="s">
        <v>86</v>
      </c>
      <c r="AU520" t="s">
        <v>86</v>
      </c>
      <c r="AV520" t="s">
        <v>86</v>
      </c>
      <c r="AW520" t="s">
        <v>86</v>
      </c>
      <c r="AX520" t="s">
        <v>86</v>
      </c>
      <c r="AY520" t="s">
        <v>86</v>
      </c>
      <c r="AZ520" t="s">
        <v>86</v>
      </c>
      <c r="BA520" t="s">
        <v>86</v>
      </c>
      <c r="BB520" t="s">
        <v>86</v>
      </c>
      <c r="BC520" t="s">
        <v>86</v>
      </c>
      <c r="BD520" t="s">
        <v>86</v>
      </c>
      <c r="BE520" t="s">
        <v>86</v>
      </c>
    </row>
    <row r="521" spans="1:57" x14ac:dyDescent="0.45">
      <c r="A521" t="s">
        <v>1227</v>
      </c>
      <c r="B521" t="s">
        <v>77</v>
      </c>
      <c r="C521" t="s">
        <v>1228</v>
      </c>
      <c r="D521" t="s">
        <v>79</v>
      </c>
      <c r="E521" s="2" t="str">
        <f>HYPERLINK("capsilon://?command=openfolder&amp;siteaddress=envoy.emaiq-na2.net&amp;folderid=FXC36E524C-7576-A37B-9AF7-81A73BDD214C","FX2203123")</f>
        <v>FX2203123</v>
      </c>
      <c r="F521" t="s">
        <v>80</v>
      </c>
      <c r="G521" t="s">
        <v>80</v>
      </c>
      <c r="H521" t="s">
        <v>81</v>
      </c>
      <c r="I521" t="s">
        <v>1229</v>
      </c>
      <c r="J521">
        <v>156</v>
      </c>
      <c r="K521" t="s">
        <v>83</v>
      </c>
      <c r="L521" t="s">
        <v>84</v>
      </c>
      <c r="M521" t="s">
        <v>85</v>
      </c>
      <c r="N521">
        <v>2</v>
      </c>
      <c r="O521" s="1">
        <v>44629.713634259257</v>
      </c>
      <c r="P521" s="1">
        <v>44629.800370370373</v>
      </c>
      <c r="Q521">
        <v>6197</v>
      </c>
      <c r="R521">
        <v>1297</v>
      </c>
      <c r="S521" t="b">
        <v>0</v>
      </c>
      <c r="T521" t="s">
        <v>86</v>
      </c>
      <c r="U521" t="b">
        <v>0</v>
      </c>
      <c r="V521" t="s">
        <v>92</v>
      </c>
      <c r="W521" s="1">
        <v>44629.743194444447</v>
      </c>
      <c r="X521">
        <v>617</v>
      </c>
      <c r="Y521">
        <v>115</v>
      </c>
      <c r="Z521">
        <v>0</v>
      </c>
      <c r="AA521">
        <v>115</v>
      </c>
      <c r="AB521">
        <v>0</v>
      </c>
      <c r="AC521">
        <v>43</v>
      </c>
      <c r="AD521">
        <v>41</v>
      </c>
      <c r="AE521">
        <v>0</v>
      </c>
      <c r="AF521">
        <v>0</v>
      </c>
      <c r="AG521">
        <v>0</v>
      </c>
      <c r="AH521" t="s">
        <v>216</v>
      </c>
      <c r="AI521" s="1">
        <v>44629.800370370373</v>
      </c>
      <c r="AJ521">
        <v>680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41</v>
      </c>
      <c r="AQ521">
        <v>0</v>
      </c>
      <c r="AR521">
        <v>0</v>
      </c>
      <c r="AS521">
        <v>0</v>
      </c>
      <c r="AT521" t="s">
        <v>86</v>
      </c>
      <c r="AU521" t="s">
        <v>86</v>
      </c>
      <c r="AV521" t="s">
        <v>86</v>
      </c>
      <c r="AW521" t="s">
        <v>86</v>
      </c>
      <c r="AX521" t="s">
        <v>86</v>
      </c>
      <c r="AY521" t="s">
        <v>86</v>
      </c>
      <c r="AZ521" t="s">
        <v>86</v>
      </c>
      <c r="BA521" t="s">
        <v>86</v>
      </c>
      <c r="BB521" t="s">
        <v>86</v>
      </c>
      <c r="BC521" t="s">
        <v>86</v>
      </c>
      <c r="BD521" t="s">
        <v>86</v>
      </c>
      <c r="BE521" t="s">
        <v>86</v>
      </c>
    </row>
    <row r="522" spans="1:57" x14ac:dyDescent="0.45">
      <c r="A522" t="s">
        <v>1230</v>
      </c>
      <c r="B522" t="s">
        <v>77</v>
      </c>
      <c r="C522" t="s">
        <v>1231</v>
      </c>
      <c r="D522" t="s">
        <v>79</v>
      </c>
      <c r="E522" s="2" t="str">
        <f>HYPERLINK("capsilon://?command=openfolder&amp;siteaddress=envoy.emaiq-na2.net&amp;folderid=FX75ED08E5-7AEE-20B1-7678-D69D57056DA0","FX2203265")</f>
        <v>FX2203265</v>
      </c>
      <c r="F522" t="s">
        <v>80</v>
      </c>
      <c r="G522" t="s">
        <v>80</v>
      </c>
      <c r="H522" t="s">
        <v>81</v>
      </c>
      <c r="I522" t="s">
        <v>1232</v>
      </c>
      <c r="J522">
        <v>251</v>
      </c>
      <c r="K522" t="s">
        <v>83</v>
      </c>
      <c r="L522" t="s">
        <v>84</v>
      </c>
      <c r="M522" t="s">
        <v>85</v>
      </c>
      <c r="N522">
        <v>1</v>
      </c>
      <c r="O522" s="1">
        <v>44629.739675925928</v>
      </c>
      <c r="P522" s="1">
        <v>44630.218032407407</v>
      </c>
      <c r="Q522">
        <v>40255</v>
      </c>
      <c r="R522">
        <v>1075</v>
      </c>
      <c r="S522" t="b">
        <v>0</v>
      </c>
      <c r="T522" t="s">
        <v>86</v>
      </c>
      <c r="U522" t="b">
        <v>0</v>
      </c>
      <c r="V522" t="s">
        <v>96</v>
      </c>
      <c r="W522" s="1">
        <v>44630.218032407407</v>
      </c>
      <c r="X522">
        <v>972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251</v>
      </c>
      <c r="AE522">
        <v>207</v>
      </c>
      <c r="AF522">
        <v>0</v>
      </c>
      <c r="AG522">
        <v>9</v>
      </c>
      <c r="AH522" t="s">
        <v>86</v>
      </c>
      <c r="AI522" t="s">
        <v>86</v>
      </c>
      <c r="AJ522" t="s">
        <v>86</v>
      </c>
      <c r="AK522" t="s">
        <v>86</v>
      </c>
      <c r="AL522" t="s">
        <v>86</v>
      </c>
      <c r="AM522" t="s">
        <v>86</v>
      </c>
      <c r="AN522" t="s">
        <v>86</v>
      </c>
      <c r="AO522" t="s">
        <v>86</v>
      </c>
      <c r="AP522" t="s">
        <v>86</v>
      </c>
      <c r="AQ522" t="s">
        <v>86</v>
      </c>
      <c r="AR522" t="s">
        <v>86</v>
      </c>
      <c r="AS522" t="s">
        <v>86</v>
      </c>
      <c r="AT522" t="s">
        <v>86</v>
      </c>
      <c r="AU522" t="s">
        <v>86</v>
      </c>
      <c r="AV522" t="s">
        <v>86</v>
      </c>
      <c r="AW522" t="s">
        <v>86</v>
      </c>
      <c r="AX522" t="s">
        <v>86</v>
      </c>
      <c r="AY522" t="s">
        <v>86</v>
      </c>
      <c r="AZ522" t="s">
        <v>86</v>
      </c>
      <c r="BA522" t="s">
        <v>86</v>
      </c>
      <c r="BB522" t="s">
        <v>86</v>
      </c>
      <c r="BC522" t="s">
        <v>86</v>
      </c>
      <c r="BD522" t="s">
        <v>86</v>
      </c>
      <c r="BE522" t="s">
        <v>86</v>
      </c>
    </row>
    <row r="523" spans="1:57" x14ac:dyDescent="0.45">
      <c r="A523" t="s">
        <v>1233</v>
      </c>
      <c r="B523" t="s">
        <v>77</v>
      </c>
      <c r="C523" t="s">
        <v>127</v>
      </c>
      <c r="D523" t="s">
        <v>79</v>
      </c>
      <c r="E523" s="2" t="str">
        <f>HYPERLINK("capsilon://?command=openfolder&amp;siteaddress=envoy.emaiq-na2.net&amp;folderid=FXEF02B288-22EA-3BF6-A082-BBD675E9B944","FX2201558")</f>
        <v>FX2201558</v>
      </c>
      <c r="F523" t="s">
        <v>80</v>
      </c>
      <c r="G523" t="s">
        <v>80</v>
      </c>
      <c r="H523" t="s">
        <v>81</v>
      </c>
      <c r="I523" t="s">
        <v>1234</v>
      </c>
      <c r="J523">
        <v>66</v>
      </c>
      <c r="K523" t="s">
        <v>83</v>
      </c>
      <c r="L523" t="s">
        <v>84</v>
      </c>
      <c r="M523" t="s">
        <v>85</v>
      </c>
      <c r="N523">
        <v>2</v>
      </c>
      <c r="O523" s="1">
        <v>44629.750671296293</v>
      </c>
      <c r="P523" s="1">
        <v>44630.19059027778</v>
      </c>
      <c r="Q523">
        <v>36526</v>
      </c>
      <c r="R523">
        <v>1483</v>
      </c>
      <c r="S523" t="b">
        <v>0</v>
      </c>
      <c r="T523" t="s">
        <v>86</v>
      </c>
      <c r="U523" t="b">
        <v>0</v>
      </c>
      <c r="V523" t="s">
        <v>92</v>
      </c>
      <c r="W523" s="1">
        <v>44630.166643518518</v>
      </c>
      <c r="X523">
        <v>702</v>
      </c>
      <c r="Y523">
        <v>52</v>
      </c>
      <c r="Z523">
        <v>0</v>
      </c>
      <c r="AA523">
        <v>52</v>
      </c>
      <c r="AB523">
        <v>0</v>
      </c>
      <c r="AC523">
        <v>41</v>
      </c>
      <c r="AD523">
        <v>14</v>
      </c>
      <c r="AE523">
        <v>0</v>
      </c>
      <c r="AF523">
        <v>0</v>
      </c>
      <c r="AG523">
        <v>0</v>
      </c>
      <c r="AH523" t="s">
        <v>104</v>
      </c>
      <c r="AI523" s="1">
        <v>44630.19059027778</v>
      </c>
      <c r="AJ523">
        <v>757</v>
      </c>
      <c r="AK523">
        <v>2</v>
      </c>
      <c r="AL523">
        <v>0</v>
      </c>
      <c r="AM523">
        <v>2</v>
      </c>
      <c r="AN523">
        <v>0</v>
      </c>
      <c r="AO523">
        <v>2</v>
      </c>
      <c r="AP523">
        <v>12</v>
      </c>
      <c r="AQ523">
        <v>0</v>
      </c>
      <c r="AR523">
        <v>0</v>
      </c>
      <c r="AS523">
        <v>0</v>
      </c>
      <c r="AT523" t="s">
        <v>86</v>
      </c>
      <c r="AU523" t="s">
        <v>86</v>
      </c>
      <c r="AV523" t="s">
        <v>86</v>
      </c>
      <c r="AW523" t="s">
        <v>86</v>
      </c>
      <c r="AX523" t="s">
        <v>86</v>
      </c>
      <c r="AY523" t="s">
        <v>86</v>
      </c>
      <c r="AZ523" t="s">
        <v>86</v>
      </c>
      <c r="BA523" t="s">
        <v>86</v>
      </c>
      <c r="BB523" t="s">
        <v>86</v>
      </c>
      <c r="BC523" t="s">
        <v>86</v>
      </c>
      <c r="BD523" t="s">
        <v>86</v>
      </c>
      <c r="BE523" t="s">
        <v>86</v>
      </c>
    </row>
    <row r="524" spans="1:57" x14ac:dyDescent="0.45">
      <c r="A524" t="s">
        <v>1235</v>
      </c>
      <c r="B524" t="s">
        <v>77</v>
      </c>
      <c r="C524" t="s">
        <v>954</v>
      </c>
      <c r="D524" t="s">
        <v>79</v>
      </c>
      <c r="E524" s="2" t="str">
        <f>HYPERLINK("capsilon://?command=openfolder&amp;siteaddress=envoy.emaiq-na2.net&amp;folderid=FX08E0813B-351B-744E-354F-99ED38E09A86","FX220331")</f>
        <v>FX220331</v>
      </c>
      <c r="F524" t="s">
        <v>80</v>
      </c>
      <c r="G524" t="s">
        <v>80</v>
      </c>
      <c r="H524" t="s">
        <v>81</v>
      </c>
      <c r="I524" t="s">
        <v>1236</v>
      </c>
      <c r="J524">
        <v>132</v>
      </c>
      <c r="K524" t="s">
        <v>83</v>
      </c>
      <c r="L524" t="s">
        <v>84</v>
      </c>
      <c r="M524" t="s">
        <v>85</v>
      </c>
      <c r="N524">
        <v>2</v>
      </c>
      <c r="O524" s="1">
        <v>44629.804756944446</v>
      </c>
      <c r="P524" s="1">
        <v>44630.190937500003</v>
      </c>
      <c r="Q524">
        <v>33259</v>
      </c>
      <c r="R524">
        <v>107</v>
      </c>
      <c r="S524" t="b">
        <v>0</v>
      </c>
      <c r="T524" t="s">
        <v>86</v>
      </c>
      <c r="U524" t="b">
        <v>0</v>
      </c>
      <c r="V524" t="s">
        <v>92</v>
      </c>
      <c r="W524" s="1">
        <v>44630.188738425924</v>
      </c>
      <c r="X524">
        <v>68</v>
      </c>
      <c r="Y524">
        <v>0</v>
      </c>
      <c r="Z524">
        <v>0</v>
      </c>
      <c r="AA524">
        <v>0</v>
      </c>
      <c r="AB524">
        <v>104</v>
      </c>
      <c r="AC524">
        <v>0</v>
      </c>
      <c r="AD524">
        <v>132</v>
      </c>
      <c r="AE524">
        <v>0</v>
      </c>
      <c r="AF524">
        <v>0</v>
      </c>
      <c r="AG524">
        <v>0</v>
      </c>
      <c r="AH524" t="s">
        <v>104</v>
      </c>
      <c r="AI524" s="1">
        <v>44630.190937500003</v>
      </c>
      <c r="AJ524">
        <v>29</v>
      </c>
      <c r="AK524">
        <v>0</v>
      </c>
      <c r="AL524">
        <v>0</v>
      </c>
      <c r="AM524">
        <v>0</v>
      </c>
      <c r="AN524">
        <v>104</v>
      </c>
      <c r="AO524">
        <v>0</v>
      </c>
      <c r="AP524">
        <v>132</v>
      </c>
      <c r="AQ524">
        <v>0</v>
      </c>
      <c r="AR524">
        <v>0</v>
      </c>
      <c r="AS524">
        <v>0</v>
      </c>
      <c r="AT524" t="s">
        <v>86</v>
      </c>
      <c r="AU524" t="s">
        <v>86</v>
      </c>
      <c r="AV524" t="s">
        <v>86</v>
      </c>
      <c r="AW524" t="s">
        <v>86</v>
      </c>
      <c r="AX524" t="s">
        <v>86</v>
      </c>
      <c r="AY524" t="s">
        <v>86</v>
      </c>
      <c r="AZ524" t="s">
        <v>86</v>
      </c>
      <c r="BA524" t="s">
        <v>86</v>
      </c>
      <c r="BB524" t="s">
        <v>86</v>
      </c>
      <c r="BC524" t="s">
        <v>86</v>
      </c>
      <c r="BD524" t="s">
        <v>86</v>
      </c>
      <c r="BE524" t="s">
        <v>86</v>
      </c>
    </row>
    <row r="525" spans="1:57" hidden="1" x14ac:dyDescent="0.45">
      <c r="A525" t="s">
        <v>1237</v>
      </c>
      <c r="B525" t="s">
        <v>77</v>
      </c>
      <c r="C525" t="s">
        <v>1238</v>
      </c>
      <c r="D525" t="s">
        <v>79</v>
      </c>
      <c r="E525" s="2" t="str">
        <f>HYPERLINK("capsilon://?command=openfolder&amp;siteaddress=envoy.emaiq-na2.net&amp;folderid=FXBD7085E9-4706-9C7E-695D-9A8227A6C298","FX2201436")</f>
        <v>FX2201436</v>
      </c>
      <c r="F525" t="s">
        <v>80</v>
      </c>
      <c r="G525" t="s">
        <v>80</v>
      </c>
      <c r="H525" t="s">
        <v>81</v>
      </c>
      <c r="I525" t="s">
        <v>1239</v>
      </c>
      <c r="J525">
        <v>38</v>
      </c>
      <c r="K525" t="s">
        <v>83</v>
      </c>
      <c r="L525" t="s">
        <v>84</v>
      </c>
      <c r="M525" t="s">
        <v>85</v>
      </c>
      <c r="N525">
        <v>2</v>
      </c>
      <c r="O525" s="1">
        <v>44622.016608796293</v>
      </c>
      <c r="P525" s="1">
        <v>44622.423460648148</v>
      </c>
      <c r="Q525">
        <v>34656</v>
      </c>
      <c r="R525">
        <v>496</v>
      </c>
      <c r="S525" t="b">
        <v>0</v>
      </c>
      <c r="T525" t="s">
        <v>86</v>
      </c>
      <c r="U525" t="b">
        <v>0</v>
      </c>
      <c r="V525" t="s">
        <v>96</v>
      </c>
      <c r="W525" s="1">
        <v>44622.207013888888</v>
      </c>
      <c r="X525">
        <v>303</v>
      </c>
      <c r="Y525">
        <v>37</v>
      </c>
      <c r="Z525">
        <v>0</v>
      </c>
      <c r="AA525">
        <v>37</v>
      </c>
      <c r="AB525">
        <v>0</v>
      </c>
      <c r="AC525">
        <v>18</v>
      </c>
      <c r="AD525">
        <v>1</v>
      </c>
      <c r="AE525">
        <v>0</v>
      </c>
      <c r="AF525">
        <v>0</v>
      </c>
      <c r="AG525">
        <v>0</v>
      </c>
      <c r="AH525" t="s">
        <v>88</v>
      </c>
      <c r="AI525" s="1">
        <v>44622.423460648148</v>
      </c>
      <c r="AJ525">
        <v>193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1</v>
      </c>
      <c r="AQ525">
        <v>0</v>
      </c>
      <c r="AR525">
        <v>0</v>
      </c>
      <c r="AS525">
        <v>0</v>
      </c>
      <c r="AT525" t="s">
        <v>86</v>
      </c>
      <c r="AU525" t="s">
        <v>86</v>
      </c>
      <c r="AV525" t="s">
        <v>86</v>
      </c>
      <c r="AW525" t="s">
        <v>86</v>
      </c>
      <c r="AX525" t="s">
        <v>86</v>
      </c>
      <c r="AY525" t="s">
        <v>86</v>
      </c>
      <c r="AZ525" t="s">
        <v>86</v>
      </c>
      <c r="BA525" t="s">
        <v>86</v>
      </c>
      <c r="BB525" t="s">
        <v>86</v>
      </c>
      <c r="BC525" t="s">
        <v>86</v>
      </c>
      <c r="BD525" t="s">
        <v>86</v>
      </c>
      <c r="BE525" t="s">
        <v>86</v>
      </c>
    </row>
    <row r="526" spans="1:57" x14ac:dyDescent="0.45">
      <c r="A526" t="s">
        <v>1240</v>
      </c>
      <c r="B526" t="s">
        <v>77</v>
      </c>
      <c r="C526" t="s">
        <v>465</v>
      </c>
      <c r="D526" t="s">
        <v>79</v>
      </c>
      <c r="E526" s="2" t="str">
        <f>HYPERLINK("capsilon://?command=openfolder&amp;siteaddress=envoy.emaiq-na2.net&amp;folderid=FX16F03D19-61AC-3D6E-8254-ABB3AB3FC56D","FX2202584")</f>
        <v>FX2202584</v>
      </c>
      <c r="F526" t="s">
        <v>80</v>
      </c>
      <c r="G526" t="s">
        <v>80</v>
      </c>
      <c r="H526" t="s">
        <v>81</v>
      </c>
      <c r="I526" t="s">
        <v>1241</v>
      </c>
      <c r="J526">
        <v>66</v>
      </c>
      <c r="K526" t="s">
        <v>83</v>
      </c>
      <c r="L526" t="s">
        <v>84</v>
      </c>
      <c r="M526" t="s">
        <v>85</v>
      </c>
      <c r="N526">
        <v>2</v>
      </c>
      <c r="O526" s="1">
        <v>44629.824166666665</v>
      </c>
      <c r="P526" s="1">
        <v>44630.21297453704</v>
      </c>
      <c r="Q526">
        <v>32979</v>
      </c>
      <c r="R526">
        <v>614</v>
      </c>
      <c r="S526" t="b">
        <v>0</v>
      </c>
      <c r="T526" t="s">
        <v>86</v>
      </c>
      <c r="U526" t="b">
        <v>0</v>
      </c>
      <c r="V526" t="s">
        <v>92</v>
      </c>
      <c r="W526" s="1">
        <v>44630.192939814813</v>
      </c>
      <c r="X526">
        <v>362</v>
      </c>
      <c r="Y526">
        <v>52</v>
      </c>
      <c r="Z526">
        <v>0</v>
      </c>
      <c r="AA526">
        <v>52</v>
      </c>
      <c r="AB526">
        <v>0</v>
      </c>
      <c r="AC526">
        <v>34</v>
      </c>
      <c r="AD526">
        <v>14</v>
      </c>
      <c r="AE526">
        <v>0</v>
      </c>
      <c r="AF526">
        <v>0</v>
      </c>
      <c r="AG526">
        <v>0</v>
      </c>
      <c r="AH526" t="s">
        <v>199</v>
      </c>
      <c r="AI526" s="1">
        <v>44630.21297453704</v>
      </c>
      <c r="AJ526">
        <v>252</v>
      </c>
      <c r="AK526">
        <v>1</v>
      </c>
      <c r="AL526">
        <v>0</v>
      </c>
      <c r="AM526">
        <v>1</v>
      </c>
      <c r="AN526">
        <v>0</v>
      </c>
      <c r="AO526">
        <v>1</v>
      </c>
      <c r="AP526">
        <v>13</v>
      </c>
      <c r="AQ526">
        <v>0</v>
      </c>
      <c r="AR526">
        <v>0</v>
      </c>
      <c r="AS526">
        <v>0</v>
      </c>
      <c r="AT526" t="s">
        <v>86</v>
      </c>
      <c r="AU526" t="s">
        <v>86</v>
      </c>
      <c r="AV526" t="s">
        <v>86</v>
      </c>
      <c r="AW526" t="s">
        <v>86</v>
      </c>
      <c r="AX526" t="s">
        <v>86</v>
      </c>
      <c r="AY526" t="s">
        <v>86</v>
      </c>
      <c r="AZ526" t="s">
        <v>86</v>
      </c>
      <c r="BA526" t="s">
        <v>86</v>
      </c>
      <c r="BB526" t="s">
        <v>86</v>
      </c>
      <c r="BC526" t="s">
        <v>86</v>
      </c>
      <c r="BD526" t="s">
        <v>86</v>
      </c>
      <c r="BE526" t="s">
        <v>86</v>
      </c>
    </row>
    <row r="527" spans="1:57" x14ac:dyDescent="0.45">
      <c r="A527" t="s">
        <v>1242</v>
      </c>
      <c r="B527" t="s">
        <v>77</v>
      </c>
      <c r="C527" t="s">
        <v>1218</v>
      </c>
      <c r="D527" t="s">
        <v>79</v>
      </c>
      <c r="E527" s="2" t="str">
        <f>HYPERLINK("capsilon://?command=openfolder&amp;siteaddress=envoy.emaiq-na2.net&amp;folderid=FX9AE37D6C-77D7-D39B-2F39-2051F7D3671D","FX220312")</f>
        <v>FX220312</v>
      </c>
      <c r="F527" t="s">
        <v>80</v>
      </c>
      <c r="G527" t="s">
        <v>80</v>
      </c>
      <c r="H527" t="s">
        <v>81</v>
      </c>
      <c r="I527" t="s">
        <v>1219</v>
      </c>
      <c r="J527">
        <v>1025</v>
      </c>
      <c r="K527" t="s">
        <v>83</v>
      </c>
      <c r="L527" t="s">
        <v>84</v>
      </c>
      <c r="M527" t="s">
        <v>85</v>
      </c>
      <c r="N527">
        <v>2</v>
      </c>
      <c r="O527" s="1">
        <v>44630.209490740737</v>
      </c>
      <c r="P527" s="1">
        <v>44630.365833333337</v>
      </c>
      <c r="Q527">
        <v>1479</v>
      </c>
      <c r="R527">
        <v>12029</v>
      </c>
      <c r="S527" t="b">
        <v>0</v>
      </c>
      <c r="T527" t="s">
        <v>86</v>
      </c>
      <c r="U527" t="b">
        <v>1</v>
      </c>
      <c r="V527" t="s">
        <v>92</v>
      </c>
      <c r="W527" s="1">
        <v>44630.292754629627</v>
      </c>
      <c r="X527">
        <v>6585</v>
      </c>
      <c r="Y527">
        <v>635</v>
      </c>
      <c r="Z527">
        <v>0</v>
      </c>
      <c r="AA527">
        <v>635</v>
      </c>
      <c r="AB527">
        <v>1260</v>
      </c>
      <c r="AC527">
        <v>498</v>
      </c>
      <c r="AD527">
        <v>390</v>
      </c>
      <c r="AE527">
        <v>0</v>
      </c>
      <c r="AF527">
        <v>0</v>
      </c>
      <c r="AG527">
        <v>0</v>
      </c>
      <c r="AH527" t="s">
        <v>104</v>
      </c>
      <c r="AI527" s="1">
        <v>44630.365833333337</v>
      </c>
      <c r="AJ527">
        <v>5431</v>
      </c>
      <c r="AK527">
        <v>0</v>
      </c>
      <c r="AL527">
        <v>0</v>
      </c>
      <c r="AM527">
        <v>0</v>
      </c>
      <c r="AN527">
        <v>508</v>
      </c>
      <c r="AO527">
        <v>2</v>
      </c>
      <c r="AP527">
        <v>390</v>
      </c>
      <c r="AQ527">
        <v>0</v>
      </c>
      <c r="AR527">
        <v>0</v>
      </c>
      <c r="AS527">
        <v>0</v>
      </c>
      <c r="AT527" t="s">
        <v>86</v>
      </c>
      <c r="AU527" t="s">
        <v>86</v>
      </c>
      <c r="AV527" t="s">
        <v>86</v>
      </c>
      <c r="AW527" t="s">
        <v>86</v>
      </c>
      <c r="AX527" t="s">
        <v>86</v>
      </c>
      <c r="AY527" t="s">
        <v>86</v>
      </c>
      <c r="AZ527" t="s">
        <v>86</v>
      </c>
      <c r="BA527" t="s">
        <v>86</v>
      </c>
      <c r="BB527" t="s">
        <v>86</v>
      </c>
      <c r="BC527" t="s">
        <v>86</v>
      </c>
      <c r="BD527" t="s">
        <v>86</v>
      </c>
      <c r="BE527" t="s">
        <v>86</v>
      </c>
    </row>
    <row r="528" spans="1:57" x14ac:dyDescent="0.45">
      <c r="A528" t="s">
        <v>1243</v>
      </c>
      <c r="B528" t="s">
        <v>77</v>
      </c>
      <c r="C528" t="s">
        <v>1231</v>
      </c>
      <c r="D528" t="s">
        <v>79</v>
      </c>
      <c r="E528" s="2" t="str">
        <f>HYPERLINK("capsilon://?command=openfolder&amp;siteaddress=envoy.emaiq-na2.net&amp;folderid=FX75ED08E5-7AEE-20B1-7678-D69D57056DA0","FX2203265")</f>
        <v>FX2203265</v>
      </c>
      <c r="F528" t="s">
        <v>80</v>
      </c>
      <c r="G528" t="s">
        <v>80</v>
      </c>
      <c r="H528" t="s">
        <v>81</v>
      </c>
      <c r="I528" t="s">
        <v>1232</v>
      </c>
      <c r="J528">
        <v>289</v>
      </c>
      <c r="K528" t="s">
        <v>83</v>
      </c>
      <c r="L528" t="s">
        <v>84</v>
      </c>
      <c r="M528" t="s">
        <v>85</v>
      </c>
      <c r="N528">
        <v>2</v>
      </c>
      <c r="O528" s="1">
        <v>44630.219050925924</v>
      </c>
      <c r="P528" s="1">
        <v>44630.273518518516</v>
      </c>
      <c r="Q528">
        <v>302</v>
      </c>
      <c r="R528">
        <v>4404</v>
      </c>
      <c r="S528" t="b">
        <v>0</v>
      </c>
      <c r="T528" t="s">
        <v>86</v>
      </c>
      <c r="U528" t="b">
        <v>1</v>
      </c>
      <c r="V528" t="s">
        <v>96</v>
      </c>
      <c r="W528" s="1">
        <v>44630.238252314812</v>
      </c>
      <c r="X528">
        <v>1657</v>
      </c>
      <c r="Y528">
        <v>286</v>
      </c>
      <c r="Z528">
        <v>0</v>
      </c>
      <c r="AA528">
        <v>286</v>
      </c>
      <c r="AB528">
        <v>0</v>
      </c>
      <c r="AC528">
        <v>153</v>
      </c>
      <c r="AD528">
        <v>3</v>
      </c>
      <c r="AE528">
        <v>0</v>
      </c>
      <c r="AF528">
        <v>0</v>
      </c>
      <c r="AG528">
        <v>0</v>
      </c>
      <c r="AH528" t="s">
        <v>104</v>
      </c>
      <c r="AI528" s="1">
        <v>44630.273518518516</v>
      </c>
      <c r="AJ528">
        <v>2447</v>
      </c>
      <c r="AK528">
        <v>3</v>
      </c>
      <c r="AL528">
        <v>0</v>
      </c>
      <c r="AM528">
        <v>3</v>
      </c>
      <c r="AN528">
        <v>0</v>
      </c>
      <c r="AO528">
        <v>3</v>
      </c>
      <c r="AP528">
        <v>0</v>
      </c>
      <c r="AQ528">
        <v>0</v>
      </c>
      <c r="AR528">
        <v>0</v>
      </c>
      <c r="AS528">
        <v>0</v>
      </c>
      <c r="AT528" t="s">
        <v>86</v>
      </c>
      <c r="AU528" t="s">
        <v>86</v>
      </c>
      <c r="AV528" t="s">
        <v>86</v>
      </c>
      <c r="AW528" t="s">
        <v>86</v>
      </c>
      <c r="AX528" t="s">
        <v>86</v>
      </c>
      <c r="AY528" t="s">
        <v>86</v>
      </c>
      <c r="AZ528" t="s">
        <v>86</v>
      </c>
      <c r="BA528" t="s">
        <v>86</v>
      </c>
      <c r="BB528" t="s">
        <v>86</v>
      </c>
      <c r="BC528" t="s">
        <v>86</v>
      </c>
      <c r="BD528" t="s">
        <v>86</v>
      </c>
      <c r="BE528" t="s">
        <v>86</v>
      </c>
    </row>
    <row r="529" spans="1:57" x14ac:dyDescent="0.45">
      <c r="A529" t="s">
        <v>1244</v>
      </c>
      <c r="B529" t="s">
        <v>77</v>
      </c>
      <c r="C529" t="s">
        <v>1245</v>
      </c>
      <c r="D529" t="s">
        <v>79</v>
      </c>
      <c r="E529" s="2" t="str">
        <f>HYPERLINK("capsilon://?command=openfolder&amp;siteaddress=envoy.emaiq-na2.net&amp;folderid=FX95520F19-E9CD-7C7E-0247-51273A293E15","FX2201513")</f>
        <v>FX2201513</v>
      </c>
      <c r="F529" t="s">
        <v>80</v>
      </c>
      <c r="G529" t="s">
        <v>80</v>
      </c>
      <c r="H529" t="s">
        <v>81</v>
      </c>
      <c r="I529" t="s">
        <v>1246</v>
      </c>
      <c r="J529">
        <v>30</v>
      </c>
      <c r="K529" t="s">
        <v>83</v>
      </c>
      <c r="L529" t="s">
        <v>84</v>
      </c>
      <c r="M529" t="s">
        <v>85</v>
      </c>
      <c r="N529">
        <v>2</v>
      </c>
      <c r="O529" s="1">
        <v>44630.342476851853</v>
      </c>
      <c r="P529" s="1">
        <v>44630.356817129628</v>
      </c>
      <c r="Q529">
        <v>974</v>
      </c>
      <c r="R529">
        <v>265</v>
      </c>
      <c r="S529" t="b">
        <v>0</v>
      </c>
      <c r="T529" t="s">
        <v>86</v>
      </c>
      <c r="U529" t="b">
        <v>0</v>
      </c>
      <c r="V529" t="s">
        <v>96</v>
      </c>
      <c r="W529" s="1">
        <v>44630.347604166665</v>
      </c>
      <c r="X529">
        <v>153</v>
      </c>
      <c r="Y529">
        <v>9</v>
      </c>
      <c r="Z529">
        <v>0</v>
      </c>
      <c r="AA529">
        <v>9</v>
      </c>
      <c r="AB529">
        <v>0</v>
      </c>
      <c r="AC529">
        <v>3</v>
      </c>
      <c r="AD529">
        <v>21</v>
      </c>
      <c r="AE529">
        <v>0</v>
      </c>
      <c r="AF529">
        <v>0</v>
      </c>
      <c r="AG529">
        <v>0</v>
      </c>
      <c r="AH529" t="s">
        <v>199</v>
      </c>
      <c r="AI529" s="1">
        <v>44630.356817129628</v>
      </c>
      <c r="AJ529">
        <v>112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21</v>
      </c>
      <c r="AQ529">
        <v>0</v>
      </c>
      <c r="AR529">
        <v>0</v>
      </c>
      <c r="AS529">
        <v>0</v>
      </c>
      <c r="AT529" t="s">
        <v>86</v>
      </c>
      <c r="AU529" t="s">
        <v>86</v>
      </c>
      <c r="AV529" t="s">
        <v>86</v>
      </c>
      <c r="AW529" t="s">
        <v>86</v>
      </c>
      <c r="AX529" t="s">
        <v>86</v>
      </c>
      <c r="AY529" t="s">
        <v>86</v>
      </c>
      <c r="AZ529" t="s">
        <v>86</v>
      </c>
      <c r="BA529" t="s">
        <v>86</v>
      </c>
      <c r="BB529" t="s">
        <v>86</v>
      </c>
      <c r="BC529" t="s">
        <v>86</v>
      </c>
      <c r="BD529" t="s">
        <v>86</v>
      </c>
      <c r="BE529" t="s">
        <v>86</v>
      </c>
    </row>
    <row r="530" spans="1:57" x14ac:dyDescent="0.45">
      <c r="A530" t="s">
        <v>1247</v>
      </c>
      <c r="B530" t="s">
        <v>77</v>
      </c>
      <c r="C530" t="s">
        <v>735</v>
      </c>
      <c r="D530" t="s">
        <v>79</v>
      </c>
      <c r="E530" s="2" t="str">
        <f>HYPERLINK("capsilon://?command=openfolder&amp;siteaddress=envoy.emaiq-na2.net&amp;folderid=FX37E209F3-6192-CD57-9948-35C82881C2BA","FX2203126")</f>
        <v>FX2203126</v>
      </c>
      <c r="F530" t="s">
        <v>80</v>
      </c>
      <c r="G530" t="s">
        <v>80</v>
      </c>
      <c r="H530" t="s">
        <v>81</v>
      </c>
      <c r="I530" t="s">
        <v>1248</v>
      </c>
      <c r="J530">
        <v>30</v>
      </c>
      <c r="K530" t="s">
        <v>83</v>
      </c>
      <c r="L530" t="s">
        <v>84</v>
      </c>
      <c r="M530" t="s">
        <v>85</v>
      </c>
      <c r="N530">
        <v>2</v>
      </c>
      <c r="O530" s="1">
        <v>44630.352824074071</v>
      </c>
      <c r="P530" s="1">
        <v>44630.359965277778</v>
      </c>
      <c r="Q530">
        <v>373</v>
      </c>
      <c r="R530">
        <v>244</v>
      </c>
      <c r="S530" t="b">
        <v>0</v>
      </c>
      <c r="T530" t="s">
        <v>86</v>
      </c>
      <c r="U530" t="b">
        <v>0</v>
      </c>
      <c r="V530" t="s">
        <v>92</v>
      </c>
      <c r="W530" s="1">
        <v>44630.357939814814</v>
      </c>
      <c r="X530">
        <v>140</v>
      </c>
      <c r="Y530">
        <v>9</v>
      </c>
      <c r="Z530">
        <v>0</v>
      </c>
      <c r="AA530">
        <v>9</v>
      </c>
      <c r="AB530">
        <v>0</v>
      </c>
      <c r="AC530">
        <v>9</v>
      </c>
      <c r="AD530">
        <v>21</v>
      </c>
      <c r="AE530">
        <v>0</v>
      </c>
      <c r="AF530">
        <v>0</v>
      </c>
      <c r="AG530">
        <v>0</v>
      </c>
      <c r="AH530" t="s">
        <v>199</v>
      </c>
      <c r="AI530" s="1">
        <v>44630.359965277778</v>
      </c>
      <c r="AJ530">
        <v>104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21</v>
      </c>
      <c r="AQ530">
        <v>0</v>
      </c>
      <c r="AR530">
        <v>0</v>
      </c>
      <c r="AS530">
        <v>0</v>
      </c>
      <c r="AT530" t="s">
        <v>86</v>
      </c>
      <c r="AU530" t="s">
        <v>86</v>
      </c>
      <c r="AV530" t="s">
        <v>86</v>
      </c>
      <c r="AW530" t="s">
        <v>86</v>
      </c>
      <c r="AX530" t="s">
        <v>86</v>
      </c>
      <c r="AY530" t="s">
        <v>86</v>
      </c>
      <c r="AZ530" t="s">
        <v>86</v>
      </c>
      <c r="BA530" t="s">
        <v>86</v>
      </c>
      <c r="BB530" t="s">
        <v>86</v>
      </c>
      <c r="BC530" t="s">
        <v>86</v>
      </c>
      <c r="BD530" t="s">
        <v>86</v>
      </c>
      <c r="BE530" t="s">
        <v>86</v>
      </c>
    </row>
    <row r="531" spans="1:57" x14ac:dyDescent="0.45">
      <c r="A531" t="s">
        <v>1249</v>
      </c>
      <c r="B531" t="s">
        <v>77</v>
      </c>
      <c r="C531" t="s">
        <v>133</v>
      </c>
      <c r="D531" t="s">
        <v>79</v>
      </c>
      <c r="E531" s="2" t="str">
        <f>HYPERLINK("capsilon://?command=openfolder&amp;siteaddress=envoy.emaiq-na2.net&amp;folderid=FXED65FECE-B105-AA01-8A66-49632DE1382F","FX220288")</f>
        <v>FX220288</v>
      </c>
      <c r="F531" t="s">
        <v>80</v>
      </c>
      <c r="G531" t="s">
        <v>80</v>
      </c>
      <c r="H531" t="s">
        <v>81</v>
      </c>
      <c r="I531" t="s">
        <v>1250</v>
      </c>
      <c r="J531">
        <v>66</v>
      </c>
      <c r="K531" t="s">
        <v>83</v>
      </c>
      <c r="L531" t="s">
        <v>84</v>
      </c>
      <c r="M531" t="s">
        <v>85</v>
      </c>
      <c r="N531">
        <v>2</v>
      </c>
      <c r="O531" s="1">
        <v>44630.368923611109</v>
      </c>
      <c r="P531" s="1">
        <v>44630.372881944444</v>
      </c>
      <c r="Q531">
        <v>243</v>
      </c>
      <c r="R531">
        <v>99</v>
      </c>
      <c r="S531" t="b">
        <v>0</v>
      </c>
      <c r="T531" t="s">
        <v>86</v>
      </c>
      <c r="U531" t="b">
        <v>0</v>
      </c>
      <c r="V531" t="s">
        <v>92</v>
      </c>
      <c r="W531" s="1">
        <v>44630.372187499997</v>
      </c>
      <c r="X531">
        <v>22</v>
      </c>
      <c r="Y531">
        <v>0</v>
      </c>
      <c r="Z531">
        <v>0</v>
      </c>
      <c r="AA531">
        <v>0</v>
      </c>
      <c r="AB531">
        <v>52</v>
      </c>
      <c r="AC531">
        <v>0</v>
      </c>
      <c r="AD531">
        <v>66</v>
      </c>
      <c r="AE531">
        <v>0</v>
      </c>
      <c r="AF531">
        <v>0</v>
      </c>
      <c r="AG531">
        <v>0</v>
      </c>
      <c r="AH531" t="s">
        <v>199</v>
      </c>
      <c r="AI531" s="1">
        <v>44630.372881944444</v>
      </c>
      <c r="AJ531">
        <v>57</v>
      </c>
      <c r="AK531">
        <v>0</v>
      </c>
      <c r="AL531">
        <v>0</v>
      </c>
      <c r="AM531">
        <v>0</v>
      </c>
      <c r="AN531">
        <v>52</v>
      </c>
      <c r="AO531">
        <v>0</v>
      </c>
      <c r="AP531">
        <v>66</v>
      </c>
      <c r="AQ531">
        <v>0</v>
      </c>
      <c r="AR531">
        <v>0</v>
      </c>
      <c r="AS531">
        <v>0</v>
      </c>
      <c r="AT531" t="s">
        <v>86</v>
      </c>
      <c r="AU531" t="s">
        <v>86</v>
      </c>
      <c r="AV531" t="s">
        <v>86</v>
      </c>
      <c r="AW531" t="s">
        <v>86</v>
      </c>
      <c r="AX531" t="s">
        <v>86</v>
      </c>
      <c r="AY531" t="s">
        <v>86</v>
      </c>
      <c r="AZ531" t="s">
        <v>86</v>
      </c>
      <c r="BA531" t="s">
        <v>86</v>
      </c>
      <c r="BB531" t="s">
        <v>86</v>
      </c>
      <c r="BC531" t="s">
        <v>86</v>
      </c>
      <c r="BD531" t="s">
        <v>86</v>
      </c>
      <c r="BE531" t="s">
        <v>86</v>
      </c>
    </row>
  </sheetData>
  <autoFilter ref="A1:BE531" xr:uid="{00000000-0001-0000-0100-000000000000}">
    <filterColumn colId="22">
      <filters>
        <dateGroupItem year="2022" month="3" day="7" dateTimeGrouping="day"/>
        <dateGroupItem year="2022" month="3" day="8" dateTimeGrouping="day"/>
        <dateGroupItem year="2022" month="3" day="9" dateTimeGrouping="day"/>
        <dateGroupItem year="2022" month="3" day="10" dateTimeGrouping="day"/>
        <dateGroupItem year="2022" month="3" day="11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2022-03-13T09:00:00Z</dcterms:created>
  <dcterms:modified xsi:type="dcterms:W3CDTF">2022-03-17T00:57:17Z</dcterms:modified>
</cp:coreProperties>
</file>