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xr:revisionPtr revIDLastSave="0" documentId="11_42D8F071E72606D32517A81EA15CFCC0CD1348D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3" i="2" l="1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<sst xmlns="http://schemas.openxmlformats.org/spreadsheetml/2006/main" count="6311" uniqueCount="520">
  <si>
    <t>Site Address:</t>
  </si>
  <si>
    <t>FAM.docvelocity-na8.net</t>
  </si>
  <si>
    <t>Report Name:</t>
  </si>
  <si>
    <t>Daily Completed Report - Fast Track TPO</t>
  </si>
  <si>
    <t>Report Type:</t>
  </si>
  <si>
    <t>Completed Workitem Report</t>
  </si>
  <si>
    <t>Report Period:</t>
  </si>
  <si>
    <t>Month-to-date</t>
  </si>
  <si>
    <t>Queue Id:</t>
  </si>
  <si>
    <t>QUE399D4651-BF5E-88D0-E63D-851AF7674B61</t>
  </si>
  <si>
    <t>Queue Name:</t>
  </si>
  <si>
    <t>Fast Track TPO</t>
  </si>
  <si>
    <t>Report Date/Time:</t>
  </si>
  <si>
    <t>Report Timezone:</t>
  </si>
  <si>
    <t>Eastern Time</t>
  </si>
  <si>
    <t>Start Time:</t>
  </si>
  <si>
    <t>End Time:</t>
  </si>
  <si>
    <t>Distribution List:</t>
  </si>
  <si>
    <t>pnardi@financeofamerica.com</t>
  </si>
  <si>
    <t/>
  </si>
  <si>
    <t>Kishor.Gunjal@ICE.com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</si>
  <si>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</si>
  <si>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</si>
  <si>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</si>
  <si>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</si>
  <si>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</si>
  <si>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</si>
  <si>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</si>
  <si>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</si>
  <si>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</si>
  <si>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</si>
  <si>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</si>
  <si>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</si>
  <si>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</si>
  <si>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</si>
  <si>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</si>
  <si>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</si>
  <si>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</si>
  <si>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</si>
  <si>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</si>
  <si>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</si>
  <si>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</si>
  <si>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</si>
  <si>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</si>
  <si>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</si>
  <si>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</si>
  <si>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</si>
  <si>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</si>
  <si>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</si>
  <si>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</si>
  <si>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</si>
  <si>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</si>
  <si>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</si>
  <si>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</si>
  <si>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</si>
  <si>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</si>
  <si>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</si>
  <si>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</si>
  <si>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</si>
  <si>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</si>
  <si>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</si>
  <si>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</si>
  <si>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</si>
  <si>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</si>
  <si>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</si>
  <si>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</si>
  <si>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</si>
  <si>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</si>
  <si>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</si>
  <si>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</si>
  <si>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</si>
  <si>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</si>
  <si>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</si>
  <si>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</si>
  <si>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</si>
  <si>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</si>
  <si>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</si>
  <si>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</si>
  <si>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</si>
  <si>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WI21101017</t>
  </si>
  <si>
    <t>DATA_VALIDATION</t>
  </si>
  <si>
    <t>201330002731</t>
  </si>
  <si>
    <t>Folder</t>
  </si>
  <si>
    <t>Mailitem</t>
  </si>
  <si>
    <t>MI211014326</t>
  </si>
  <si>
    <t>COMPLETED</t>
  </si>
  <si>
    <t>MARK_AS_COMPLETED</t>
  </si>
  <si>
    <t>Queue</t>
  </si>
  <si>
    <t>N/A</t>
  </si>
  <si>
    <t>Suraj Toradmal</t>
  </si>
  <si>
    <t>WI21101018</t>
  </si>
  <si>
    <t>MI211014317</t>
  </si>
  <si>
    <t>Snehal Sathe</t>
  </si>
  <si>
    <t>Vikash Suryakanth Parmar</t>
  </si>
  <si>
    <t>WI21101021</t>
  </si>
  <si>
    <t>MI211014331</t>
  </si>
  <si>
    <t>Sumit Jarhad</t>
  </si>
  <si>
    <t>Smriti Gauchan</t>
  </si>
  <si>
    <t>WI21101024</t>
  </si>
  <si>
    <t>MI211014358</t>
  </si>
  <si>
    <t>Anuja Patil</t>
  </si>
  <si>
    <t>WI21101025</t>
  </si>
  <si>
    <t>MI211014363</t>
  </si>
  <si>
    <t>WI21101026</t>
  </si>
  <si>
    <t>MI211014379</t>
  </si>
  <si>
    <t>Mohini Shinde</t>
  </si>
  <si>
    <t>WI211010576</t>
  </si>
  <si>
    <t>201330002409</t>
  </si>
  <si>
    <t>MI2110128989</t>
  </si>
  <si>
    <t>Poonam Patil</t>
  </si>
  <si>
    <t>Ashish Sutar</t>
  </si>
  <si>
    <t>WI211010678</t>
  </si>
  <si>
    <t>201300018245</t>
  </si>
  <si>
    <t>MI2110130394</t>
  </si>
  <si>
    <t>Supriya Khape</t>
  </si>
  <si>
    <t>WI211010706</t>
  </si>
  <si>
    <t>MI2110130606</t>
  </si>
  <si>
    <t>Hemanshi Deshlahara</t>
  </si>
  <si>
    <t>WI211010817</t>
  </si>
  <si>
    <t>WI211010847</t>
  </si>
  <si>
    <t>WI211011315</t>
  </si>
  <si>
    <t>201300018220</t>
  </si>
  <si>
    <t>MI2110137861</t>
  </si>
  <si>
    <t>Amruta Erande</t>
  </si>
  <si>
    <t>WI21101134</t>
  </si>
  <si>
    <t>201330002641</t>
  </si>
  <si>
    <t>MI211015542</t>
  </si>
  <si>
    <t>WI211011399</t>
  </si>
  <si>
    <t>201330002732</t>
  </si>
  <si>
    <t>MI2110138583</t>
  </si>
  <si>
    <t>WI21101146</t>
  </si>
  <si>
    <t>MI211015653</t>
  </si>
  <si>
    <t>WI211011691</t>
  </si>
  <si>
    <t>201330002707</t>
  </si>
  <si>
    <t>MI2110141408</t>
  </si>
  <si>
    <t>WI211012407</t>
  </si>
  <si>
    <t>Sanjay Kharade</t>
  </si>
  <si>
    <t>WI211012443</t>
  </si>
  <si>
    <t>Archana Bhujbal</t>
  </si>
  <si>
    <t>WI211012502</t>
  </si>
  <si>
    <t>201330002515</t>
  </si>
  <si>
    <t>MI2110148746</t>
  </si>
  <si>
    <t>WI211012524</t>
  </si>
  <si>
    <t>WI211012596</t>
  </si>
  <si>
    <t>WI21101325</t>
  </si>
  <si>
    <t>201100013819</t>
  </si>
  <si>
    <t>MI211017269</t>
  </si>
  <si>
    <t>WI21101390</t>
  </si>
  <si>
    <t>201330002622</t>
  </si>
  <si>
    <t>MI211018044</t>
  </si>
  <si>
    <t>WI211013949</t>
  </si>
  <si>
    <t>201100013906</t>
  </si>
  <si>
    <t>MI2110165189</t>
  </si>
  <si>
    <t>WI211014088</t>
  </si>
  <si>
    <t>WI211014246</t>
  </si>
  <si>
    <t>201300018536</t>
  </si>
  <si>
    <t>MI2110169270</t>
  </si>
  <si>
    <t>WI211014344</t>
  </si>
  <si>
    <t>WI211014488</t>
  </si>
  <si>
    <t>201330002745</t>
  </si>
  <si>
    <t>MI2110172418</t>
  </si>
  <si>
    <t>WI211014491</t>
  </si>
  <si>
    <t>MI2110172426</t>
  </si>
  <si>
    <t>WI211014943</t>
  </si>
  <si>
    <t>Rohit Mawal</t>
  </si>
  <si>
    <t>WI211014975</t>
  </si>
  <si>
    <t>201300018430</t>
  </si>
  <si>
    <t>MI2110180349</t>
  </si>
  <si>
    <t>WI211015031</t>
  </si>
  <si>
    <t>201130012323</t>
  </si>
  <si>
    <t>MI2110181093</t>
  </si>
  <si>
    <t>Saloni Uttekar</t>
  </si>
  <si>
    <t>WI211015033</t>
  </si>
  <si>
    <t>MI2110181144</t>
  </si>
  <si>
    <t>WI211015061</t>
  </si>
  <si>
    <t>MI2110181485</t>
  </si>
  <si>
    <t>Aparna Chavan</t>
  </si>
  <si>
    <t>WI211015141</t>
  </si>
  <si>
    <t>201130012204</t>
  </si>
  <si>
    <t>MI2110182235</t>
  </si>
  <si>
    <t>Aditya Tade</t>
  </si>
  <si>
    <t>WI211015156</t>
  </si>
  <si>
    <t>Devendra Naidu</t>
  </si>
  <si>
    <t>WI211015277</t>
  </si>
  <si>
    <t>201130012324</t>
  </si>
  <si>
    <t>MI2110183463</t>
  </si>
  <si>
    <t>WI211015332</t>
  </si>
  <si>
    <t>201330001886</t>
  </si>
  <si>
    <t>MI2110184633</t>
  </si>
  <si>
    <t>WI211015590</t>
  </si>
  <si>
    <t>WI211015633</t>
  </si>
  <si>
    <t>201130012415</t>
  </si>
  <si>
    <t>MI2110187976</t>
  </si>
  <si>
    <t>WI211015829</t>
  </si>
  <si>
    <t>WI211015847</t>
  </si>
  <si>
    <t>201130012335</t>
  </si>
  <si>
    <t>MI2110190654</t>
  </si>
  <si>
    <t>WI211015854</t>
  </si>
  <si>
    <t>MI2110190742</t>
  </si>
  <si>
    <t>WI211015858</t>
  </si>
  <si>
    <t>MI2110190789</t>
  </si>
  <si>
    <t>WI211015878</t>
  </si>
  <si>
    <t>MI2110190989</t>
  </si>
  <si>
    <t>WI21101588</t>
  </si>
  <si>
    <t>201330014254</t>
  </si>
  <si>
    <t>MI211020047</t>
  </si>
  <si>
    <t>DELETED</t>
  </si>
  <si>
    <t>WI211015884</t>
  </si>
  <si>
    <t>MI2110191031</t>
  </si>
  <si>
    <t>WI211015918</t>
  </si>
  <si>
    <t>MI2110191446</t>
  </si>
  <si>
    <t>WI211015946</t>
  </si>
  <si>
    <t>201300018423</t>
  </si>
  <si>
    <t>MI2110192069</t>
  </si>
  <si>
    <t>WI211016144</t>
  </si>
  <si>
    <t>MI2110195019</t>
  </si>
  <si>
    <t>WI21101633</t>
  </si>
  <si>
    <t>201330002636</t>
  </si>
  <si>
    <t>MI211021147</t>
  </si>
  <si>
    <t>WI211016794</t>
  </si>
  <si>
    <t>WI211017714</t>
  </si>
  <si>
    <t>201100013853</t>
  </si>
  <si>
    <t>MI2110211661</t>
  </si>
  <si>
    <t>WI211017745</t>
  </si>
  <si>
    <t>MI2110211664</t>
  </si>
  <si>
    <t>WI21101792</t>
  </si>
  <si>
    <t>201300018247</t>
  </si>
  <si>
    <t>MI211022892</t>
  </si>
  <si>
    <t>WI211018467</t>
  </si>
  <si>
    <t>WI211018481</t>
  </si>
  <si>
    <t>WI211018512</t>
  </si>
  <si>
    <t>WI211019043</t>
  </si>
  <si>
    <t>MI2110227413</t>
  </si>
  <si>
    <t>WI211019141</t>
  </si>
  <si>
    <t>201110011977</t>
  </si>
  <si>
    <t>MI2110229472</t>
  </si>
  <si>
    <t>WI211019271</t>
  </si>
  <si>
    <t>MI2110231259</t>
  </si>
  <si>
    <t>WI211019299</t>
  </si>
  <si>
    <t>201300018669</t>
  </si>
  <si>
    <t>MI2110232164</t>
  </si>
  <si>
    <t>WI211019301</t>
  </si>
  <si>
    <t>MI2110232168</t>
  </si>
  <si>
    <t>WI211019489</t>
  </si>
  <si>
    <t>WI211019491</t>
  </si>
  <si>
    <t>Sangeeta Kumari</t>
  </si>
  <si>
    <t>WI211019496</t>
  </si>
  <si>
    <t>Ujwala Ajabe</t>
  </si>
  <si>
    <t>WI211019498</t>
  </si>
  <si>
    <t>WI211019500</t>
  </si>
  <si>
    <t>WI211019902</t>
  </si>
  <si>
    <t>201330002827</t>
  </si>
  <si>
    <t>MI2110241685</t>
  </si>
  <si>
    <t>WI211020036</t>
  </si>
  <si>
    <t>201330002681</t>
  </si>
  <si>
    <t>MI2110242834</t>
  </si>
  <si>
    <t>WI211020041</t>
  </si>
  <si>
    <t>MI2110242862</t>
  </si>
  <si>
    <t>WI211020074</t>
  </si>
  <si>
    <t>MI2110243136</t>
  </si>
  <si>
    <t>WI211020204</t>
  </si>
  <si>
    <t>MI2110244120</t>
  </si>
  <si>
    <t>WI211020277</t>
  </si>
  <si>
    <t>MI2110245186</t>
  </si>
  <si>
    <t>WI211020315</t>
  </si>
  <si>
    <t>MI2110245127</t>
  </si>
  <si>
    <t>WI211020320</t>
  </si>
  <si>
    <t>WI211020362</t>
  </si>
  <si>
    <t>MI2110246274</t>
  </si>
  <si>
    <t>WI21102038</t>
  </si>
  <si>
    <t>WI211020392</t>
  </si>
  <si>
    <t>WI211020399</t>
  </si>
  <si>
    <t>WI211020422</t>
  </si>
  <si>
    <t>MI2110246521</t>
  </si>
  <si>
    <t>WI211020432</t>
  </si>
  <si>
    <t>MI2110246371</t>
  </si>
  <si>
    <t>WI211020437</t>
  </si>
  <si>
    <t>WI211020568</t>
  </si>
  <si>
    <t>MI2110248346</t>
  </si>
  <si>
    <t>WI211020583</t>
  </si>
  <si>
    <t>MI2110248288</t>
  </si>
  <si>
    <t>WI211020607</t>
  </si>
  <si>
    <t>MI2110248852</t>
  </si>
  <si>
    <t>WI211020857</t>
  </si>
  <si>
    <t>WI211021706</t>
  </si>
  <si>
    <t>201300018415</t>
  </si>
  <si>
    <t>MI2110260669</t>
  </si>
  <si>
    <t>WI21102222</t>
  </si>
  <si>
    <t>201110011968</t>
  </si>
  <si>
    <t>MI211027616</t>
  </si>
  <si>
    <t>WI21102275</t>
  </si>
  <si>
    <t>201130012188</t>
  </si>
  <si>
    <t>MI211028620</t>
  </si>
  <si>
    <t>WI211022853</t>
  </si>
  <si>
    <t>WI211022889</t>
  </si>
  <si>
    <t>WI211022901</t>
  </si>
  <si>
    <t>WI211022905</t>
  </si>
  <si>
    <t>201300018666</t>
  </si>
  <si>
    <t>MI2110272261</t>
  </si>
  <si>
    <t>WI211022946</t>
  </si>
  <si>
    <t>WI211023005</t>
  </si>
  <si>
    <t>WI211023164</t>
  </si>
  <si>
    <t>201340000314</t>
  </si>
  <si>
    <t>MI2110275353</t>
  </si>
  <si>
    <t>WI211024331</t>
  </si>
  <si>
    <t>201300018611</t>
  </si>
  <si>
    <t>MI2110288440</t>
  </si>
  <si>
    <t>WI211024341</t>
  </si>
  <si>
    <t>201100013940</t>
  </si>
  <si>
    <t>MI2110288565</t>
  </si>
  <si>
    <t>WI211024417</t>
  </si>
  <si>
    <t>201300018562</t>
  </si>
  <si>
    <t>MI2110290081</t>
  </si>
  <si>
    <t>WI211024482</t>
  </si>
  <si>
    <t>WI211024483</t>
  </si>
  <si>
    <t>WI211024486</t>
  </si>
  <si>
    <t>WI211024487</t>
  </si>
  <si>
    <t>WI211024814</t>
  </si>
  <si>
    <t>201300018597</t>
  </si>
  <si>
    <t>MI2110294532</t>
  </si>
  <si>
    <t>WI211024869</t>
  </si>
  <si>
    <t>201300016885</t>
  </si>
  <si>
    <t>MI2110294876</t>
  </si>
  <si>
    <t>WI211024871</t>
  </si>
  <si>
    <t>MI2110294918</t>
  </si>
  <si>
    <t>WI211024932</t>
  </si>
  <si>
    <t>WI21102573</t>
  </si>
  <si>
    <t>WI21102603</t>
  </si>
  <si>
    <t>201130012294</t>
  </si>
  <si>
    <t>MI211032406</t>
  </si>
  <si>
    <t>WI21102643</t>
  </si>
  <si>
    <t>WI21102666</t>
  </si>
  <si>
    <t>WI211026926</t>
  </si>
  <si>
    <t>201100013878</t>
  </si>
  <si>
    <t>MI2110316110</t>
  </si>
  <si>
    <t>WI21102736</t>
  </si>
  <si>
    <t>Ketan Pathak</t>
  </si>
  <si>
    <t>WI21102757</t>
  </si>
  <si>
    <t>WI21102758</t>
  </si>
  <si>
    <t>WI21102796</t>
  </si>
  <si>
    <t>WI211028115</t>
  </si>
  <si>
    <t>201130012422</t>
  </si>
  <si>
    <t>MI2110332705</t>
  </si>
  <si>
    <t>WI211028400</t>
  </si>
  <si>
    <t>201330002444</t>
  </si>
  <si>
    <t>MI2110335550</t>
  </si>
  <si>
    <t>WI21102847</t>
  </si>
  <si>
    <t>WI211028612</t>
  </si>
  <si>
    <t>201300018531</t>
  </si>
  <si>
    <t>MI2110337560</t>
  </si>
  <si>
    <t>WI211028820</t>
  </si>
  <si>
    <t>MI2110341078</t>
  </si>
  <si>
    <t>WI211029017</t>
  </si>
  <si>
    <t>201130012411</t>
  </si>
  <si>
    <t>MI2110343828</t>
  </si>
  <si>
    <t>WI211029397</t>
  </si>
  <si>
    <t>201300018228</t>
  </si>
  <si>
    <t>MI2110346889</t>
  </si>
  <si>
    <t>WI211029537</t>
  </si>
  <si>
    <t>WI211029539</t>
  </si>
  <si>
    <t>WI211029559</t>
  </si>
  <si>
    <t>WI211029560</t>
  </si>
  <si>
    <t>WI211029561</t>
  </si>
  <si>
    <t>201330002212</t>
  </si>
  <si>
    <t>MI2110349478</t>
  </si>
  <si>
    <t>WI211029829</t>
  </si>
  <si>
    <t>201340000324</t>
  </si>
  <si>
    <t>MI2110354000</t>
  </si>
  <si>
    <t>WI211029852</t>
  </si>
  <si>
    <t>MI2110354438</t>
  </si>
  <si>
    <t>WI211029904</t>
  </si>
  <si>
    <t>WI211030044</t>
  </si>
  <si>
    <t>WI211030260</t>
  </si>
  <si>
    <t>201330002893</t>
  </si>
  <si>
    <t>MI2110359878</t>
  </si>
  <si>
    <t>WI211030294</t>
  </si>
  <si>
    <t>MI2110359963</t>
  </si>
  <si>
    <t>WI211030295</t>
  </si>
  <si>
    <t>201300018473</t>
  </si>
  <si>
    <t>MI2110360315</t>
  </si>
  <si>
    <t>WI211030416</t>
  </si>
  <si>
    <t>WI211030836</t>
  </si>
  <si>
    <t>201300017283</t>
  </si>
  <si>
    <t>MI2110367990</t>
  </si>
  <si>
    <t>WI211030839</t>
  </si>
  <si>
    <t>201130012304</t>
  </si>
  <si>
    <t>MI2110368205</t>
  </si>
  <si>
    <t>WI211030893</t>
  </si>
  <si>
    <t>201330002471</t>
  </si>
  <si>
    <t>MI2110368989</t>
  </si>
  <si>
    <t>WI211031239</t>
  </si>
  <si>
    <t>201300018691</t>
  </si>
  <si>
    <t>MI2110373429</t>
  </si>
  <si>
    <t>WI211031240</t>
  </si>
  <si>
    <t>MI2110373599</t>
  </si>
  <si>
    <t>WI211031249</t>
  </si>
  <si>
    <t>201330002852</t>
  </si>
  <si>
    <t>MI2110373507</t>
  </si>
  <si>
    <t>WI211031250</t>
  </si>
  <si>
    <t>MI2110373774</t>
  </si>
  <si>
    <t>WI211031256</t>
  </si>
  <si>
    <t>MI2110373872</t>
  </si>
  <si>
    <t>WI211031268</t>
  </si>
  <si>
    <t>MI2110373933</t>
  </si>
  <si>
    <t>WI211031483</t>
  </si>
  <si>
    <t>MI2110377756</t>
  </si>
  <si>
    <t>WI211031877</t>
  </si>
  <si>
    <t>MI2110381960</t>
  </si>
  <si>
    <t>WI211031886</t>
  </si>
  <si>
    <t>MI2110382824</t>
  </si>
  <si>
    <t>WI21103189</t>
  </si>
  <si>
    <t>201300018344</t>
  </si>
  <si>
    <t>MI211039777</t>
  </si>
  <si>
    <t>WI211031941</t>
  </si>
  <si>
    <t>WI211031943</t>
  </si>
  <si>
    <t>MI2110383331</t>
  </si>
  <si>
    <t>WI21103225</t>
  </si>
  <si>
    <t>201130012327</t>
  </si>
  <si>
    <t>MI211040335</t>
  </si>
  <si>
    <t>WI211032542</t>
  </si>
  <si>
    <t>WI211032826</t>
  </si>
  <si>
    <t>201130012455</t>
  </si>
  <si>
    <t>MI2110395142</t>
  </si>
  <si>
    <t>WI211032918</t>
  </si>
  <si>
    <t>WI211032936</t>
  </si>
  <si>
    <t>WI211033398</t>
  </si>
  <si>
    <t>201300018755</t>
  </si>
  <si>
    <t>MI2110402269</t>
  </si>
  <si>
    <t>WI21103437</t>
  </si>
  <si>
    <t>WI211035652</t>
  </si>
  <si>
    <t>MI2110428301</t>
  </si>
  <si>
    <t>WI211035994</t>
  </si>
  <si>
    <t>201110011890</t>
  </si>
  <si>
    <t>MI2110432230</t>
  </si>
  <si>
    <t>WI211036103</t>
  </si>
  <si>
    <t>WI211036841</t>
  </si>
  <si>
    <t>MI2110441121</t>
  </si>
  <si>
    <t>WI211036879</t>
  </si>
  <si>
    <t>201330002453</t>
  </si>
  <si>
    <t>MI2110441515</t>
  </si>
  <si>
    <t>WI211037015</t>
  </si>
  <si>
    <t>201300018760</t>
  </si>
  <si>
    <t>MI2110442388</t>
  </si>
  <si>
    <t>WI211037567</t>
  </si>
  <si>
    <t>WI211037576</t>
  </si>
  <si>
    <t>WI211037578</t>
  </si>
  <si>
    <t>WI211037773</t>
  </si>
  <si>
    <t>201330002793</t>
  </si>
  <si>
    <t>MI2110453271</t>
  </si>
  <si>
    <t>WI21103996</t>
  </si>
  <si>
    <t>MI211048505</t>
  </si>
  <si>
    <t>WI21103999</t>
  </si>
  <si>
    <t>MI211048624</t>
  </si>
  <si>
    <t>WI21104003</t>
  </si>
  <si>
    <t>MI211048740</t>
  </si>
  <si>
    <t>WI21104015</t>
  </si>
  <si>
    <t>201300018342</t>
  </si>
  <si>
    <t>MI211048772</t>
  </si>
  <si>
    <t>WI21104341</t>
  </si>
  <si>
    <t>201100013799</t>
  </si>
  <si>
    <t>MI211053412</t>
  </si>
  <si>
    <t>WI21104353</t>
  </si>
  <si>
    <t>MI211053496</t>
  </si>
  <si>
    <t>WI21105005</t>
  </si>
  <si>
    <t>WI21105077</t>
  </si>
  <si>
    <t>MI211064338</t>
  </si>
  <si>
    <t>WI21105083</t>
  </si>
  <si>
    <t>MI211064417</t>
  </si>
  <si>
    <t>WI21105084</t>
  </si>
  <si>
    <t>MI211064420</t>
  </si>
  <si>
    <t>WI21105085</t>
  </si>
  <si>
    <t>MI211064424</t>
  </si>
  <si>
    <t>WI21105093</t>
  </si>
  <si>
    <t>MI211064669</t>
  </si>
  <si>
    <t>WI2110515</t>
  </si>
  <si>
    <t>201110011976</t>
  </si>
  <si>
    <t>MI21107098</t>
  </si>
  <si>
    <t>WI2110518</t>
  </si>
  <si>
    <t>WI21105305</t>
  </si>
  <si>
    <t>201300018242</t>
  </si>
  <si>
    <t>MI211066794</t>
  </si>
  <si>
    <t>WI2110601</t>
  </si>
  <si>
    <t>201330002428</t>
  </si>
  <si>
    <t>MI21108750</t>
  </si>
  <si>
    <t>WI21106154</t>
  </si>
  <si>
    <t>201130012339</t>
  </si>
  <si>
    <t>MI211076861</t>
  </si>
  <si>
    <t>WI21106157</t>
  </si>
  <si>
    <t>MI211076873</t>
  </si>
  <si>
    <t>WI21106947</t>
  </si>
  <si>
    <t>201330002710</t>
  </si>
  <si>
    <t>MI211087608</t>
  </si>
  <si>
    <t>WI2110710</t>
  </si>
  <si>
    <t>MI211010316</t>
  </si>
  <si>
    <t>WI2110767</t>
  </si>
  <si>
    <t>WI21108310</t>
  </si>
  <si>
    <t>201130012269</t>
  </si>
  <si>
    <t>MI2110100581</t>
  </si>
  <si>
    <t>WI21108406</t>
  </si>
  <si>
    <t>WI21108563</t>
  </si>
  <si>
    <t>201330002606</t>
  </si>
  <si>
    <t>MI2110103682</t>
  </si>
  <si>
    <t>WI21109079</t>
  </si>
  <si>
    <t>201330002454</t>
  </si>
  <si>
    <t>MI2110110320</t>
  </si>
  <si>
    <t>WI21109566</t>
  </si>
  <si>
    <t>201330002735</t>
  </si>
  <si>
    <t>MI2110117171</t>
  </si>
  <si>
    <t>WI21109569</t>
  </si>
  <si>
    <t>MI2110117172</t>
  </si>
  <si>
    <t>WI21109570</t>
  </si>
  <si>
    <t>201330002740</t>
  </si>
  <si>
    <t>MI2110117208</t>
  </si>
  <si>
    <t>WI21109585</t>
  </si>
  <si>
    <t>201330002780</t>
  </si>
  <si>
    <t>MI2110117489</t>
  </si>
  <si>
    <t>WI21109727</t>
  </si>
  <si>
    <t>WI21109732</t>
  </si>
  <si>
    <t>WI21109733</t>
  </si>
  <si>
    <t>WI21109751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</si>
</sst>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44482.416788287039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44469.958333333336</v>
      </c>
    </row>
    <row r="10" spans="1:2">
      <c r="A10" t="s">
        <v>16</v>
      </c>
      <c r="B10" s="1">
        <v>44482.416788287039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03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70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</row>
    <row r="2" spans="1:57">
      <c r="A2" t="s">
        <v>79</v>
      </c>
      <c r="B2" t="s">
        <v>80</v>
      </c>
      <c r="C2" t="s">
        <v>81</v>
      </c>
      <c r="D2" t="s">
        <v>82</v>
      </c>
      <c r="E2" s="2" t="str">
        <f>HYPERLINK("capsilon://?command=openfolder&amp;siteaddress=FAM.docvelocity-na8.net&amp;folderid=FXB5786614-8779-6272-DA93-B9211C6C7C56","FX210914898")</f>
        <v>FX210914898</v>
      </c>
      <c r="F2" t="s">
        <v>19</v>
      </c>
      <c r="G2" t="s">
        <v>19</v>
      </c>
      <c r="H2" t="s">
        <v>83</v>
      </c>
      <c r="I2" t="s">
        <v>84</v>
      </c>
      <c r="J2">
        <v>26</v>
      </c>
      <c r="K2" t="s">
        <v>85</v>
      </c>
      <c r="L2" t="s">
        <v>86</v>
      </c>
      <c r="M2" t="s">
        <v>87</v>
      </c>
      <c r="N2">
        <v>1</v>
      </c>
      <c r="O2" s="1">
        <v>44470.430543981478</v>
      </c>
      <c r="P2" s="1">
        <v>44470.582094907404</v>
      </c>
      <c r="Q2">
        <v>11880</v>
      </c>
      <c r="R2">
        <v>1214</v>
      </c>
      <c r="S2" t="b">
        <v>0</v>
      </c>
      <c r="T2" t="s">
        <v>88</v>
      </c>
      <c r="U2" t="b">
        <v>0</v>
      </c>
      <c r="V2" t="s">
        <v>89</v>
      </c>
      <c r="W2" s="1">
        <v>44470.582094907404</v>
      </c>
      <c r="X2">
        <v>442</v>
      </c>
      <c r="Y2">
        <v>0</v>
      </c>
      <c r="Z2">
        <v>0</v>
      </c>
      <c r="AA2">
        <v>0</v>
      </c>
      <c r="AB2">
        <v>0</v>
      </c>
      <c r="AC2">
        <v>0</v>
      </c>
      <c r="AD2">
        <v>26</v>
      </c>
      <c r="AE2">
        <v>21</v>
      </c>
      <c r="AF2">
        <v>1</v>
      </c>
      <c r="AG2">
        <v>3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</row>
    <row r="3" spans="1:57">
      <c r="A3" t="s">
        <v>90</v>
      </c>
      <c r="B3" t="s">
        <v>80</v>
      </c>
      <c r="C3" t="s">
        <v>81</v>
      </c>
      <c r="D3" t="s">
        <v>82</v>
      </c>
      <c r="E3" s="2" t="str">
        <f>HYPERLINK("capsilon://?command=openfolder&amp;siteaddress=FAM.docvelocity-na8.net&amp;folderid=FXB5786614-8779-6272-DA93-B9211C6C7C56","FX210914898")</f>
        <v>FX210914898</v>
      </c>
      <c r="F3" t="s">
        <v>19</v>
      </c>
      <c r="G3" t="s">
        <v>19</v>
      </c>
      <c r="H3" t="s">
        <v>83</v>
      </c>
      <c r="I3" t="s">
        <v>91</v>
      </c>
      <c r="J3">
        <v>49</v>
      </c>
      <c r="K3" t="s">
        <v>85</v>
      </c>
      <c r="L3" t="s">
        <v>86</v>
      </c>
      <c r="M3" t="s">
        <v>87</v>
      </c>
      <c r="N3">
        <v>2</v>
      </c>
      <c r="O3" s="1">
        <v>44470.430694444447</v>
      </c>
      <c r="P3" s="1">
        <v>44470.492418981485</v>
      </c>
      <c r="Q3">
        <v>1422</v>
      </c>
      <c r="R3">
        <v>3911</v>
      </c>
      <c r="S3" t="b">
        <v>0</v>
      </c>
      <c r="T3" t="s">
        <v>88</v>
      </c>
      <c r="U3" t="b">
        <v>0</v>
      </c>
      <c r="V3" t="s">
        <v>92</v>
      </c>
      <c r="W3" s="1">
        <v>44470.488749999997</v>
      </c>
      <c r="X3">
        <v>3636</v>
      </c>
      <c r="Y3">
        <v>36</v>
      </c>
      <c r="Z3">
        <v>0</v>
      </c>
      <c r="AA3">
        <v>36</v>
      </c>
      <c r="AB3">
        <v>0</v>
      </c>
      <c r="AC3">
        <v>16</v>
      </c>
      <c r="AD3">
        <v>13</v>
      </c>
      <c r="AE3">
        <v>0</v>
      </c>
      <c r="AF3">
        <v>0</v>
      </c>
      <c r="AG3">
        <v>0</v>
      </c>
      <c r="AH3" t="s">
        <v>93</v>
      </c>
      <c r="AI3" s="1">
        <v>44470.492418981485</v>
      </c>
      <c r="AJ3">
        <v>180</v>
      </c>
      <c r="AK3">
        <v>3</v>
      </c>
      <c r="AL3">
        <v>0</v>
      </c>
      <c r="AM3">
        <v>3</v>
      </c>
      <c r="AN3">
        <v>0</v>
      </c>
      <c r="AO3">
        <v>3</v>
      </c>
      <c r="AP3">
        <v>10</v>
      </c>
      <c r="AQ3">
        <v>0</v>
      </c>
      <c r="AR3">
        <v>0</v>
      </c>
      <c r="AS3">
        <v>0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</row>
    <row r="4" spans="1:57">
      <c r="A4" t="s">
        <v>94</v>
      </c>
      <c r="B4" t="s">
        <v>80</v>
      </c>
      <c r="C4" t="s">
        <v>81</v>
      </c>
      <c r="D4" t="s">
        <v>82</v>
      </c>
      <c r="E4" s="2" t="str">
        <f>HYPERLINK("capsilon://?command=openfolder&amp;siteaddress=FAM.docvelocity-na8.net&amp;folderid=FXB5786614-8779-6272-DA93-B9211C6C7C56","FX210914898")</f>
        <v>FX210914898</v>
      </c>
      <c r="F4" t="s">
        <v>19</v>
      </c>
      <c r="G4" t="s">
        <v>19</v>
      </c>
      <c r="H4" t="s">
        <v>83</v>
      </c>
      <c r="I4" t="s">
        <v>95</v>
      </c>
      <c r="J4">
        <v>49</v>
      </c>
      <c r="K4" t="s">
        <v>85</v>
      </c>
      <c r="L4" t="s">
        <v>86</v>
      </c>
      <c r="M4" t="s">
        <v>87</v>
      </c>
      <c r="N4">
        <v>2</v>
      </c>
      <c r="O4" s="1">
        <v>44470.43109953704</v>
      </c>
      <c r="P4" s="1">
        <v>44470.480243055557</v>
      </c>
      <c r="Q4">
        <v>3120</v>
      </c>
      <c r="R4">
        <v>1126</v>
      </c>
      <c r="S4" t="b">
        <v>0</v>
      </c>
      <c r="T4" t="s">
        <v>88</v>
      </c>
      <c r="U4" t="b">
        <v>0</v>
      </c>
      <c r="V4" t="s">
        <v>96</v>
      </c>
      <c r="W4" s="1">
        <v>44470.456747685188</v>
      </c>
      <c r="X4">
        <v>663</v>
      </c>
      <c r="Y4">
        <v>36</v>
      </c>
      <c r="Z4">
        <v>0</v>
      </c>
      <c r="AA4">
        <v>36</v>
      </c>
      <c r="AB4">
        <v>0</v>
      </c>
      <c r="AC4">
        <v>17</v>
      </c>
      <c r="AD4">
        <v>13</v>
      </c>
      <c r="AE4">
        <v>0</v>
      </c>
      <c r="AF4">
        <v>0</v>
      </c>
      <c r="AG4">
        <v>0</v>
      </c>
      <c r="AH4" t="s">
        <v>97</v>
      </c>
      <c r="AI4" s="1">
        <v>44470.480243055557</v>
      </c>
      <c r="AJ4">
        <v>463</v>
      </c>
      <c r="AK4">
        <v>0</v>
      </c>
      <c r="AL4">
        <v>0</v>
      </c>
      <c r="AM4">
        <v>0</v>
      </c>
      <c r="AN4">
        <v>0</v>
      </c>
      <c r="AO4">
        <v>0</v>
      </c>
      <c r="AP4">
        <v>13</v>
      </c>
      <c r="AQ4">
        <v>0</v>
      </c>
      <c r="AR4">
        <v>0</v>
      </c>
      <c r="AS4">
        <v>0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</row>
    <row r="5" spans="1:57">
      <c r="A5" t="s">
        <v>98</v>
      </c>
      <c r="B5" t="s">
        <v>80</v>
      </c>
      <c r="C5" t="s">
        <v>81</v>
      </c>
      <c r="D5" t="s">
        <v>82</v>
      </c>
      <c r="E5" s="2" t="str">
        <f>HYPERLINK("capsilon://?command=openfolder&amp;siteaddress=FAM.docvelocity-na8.net&amp;folderid=FXB5786614-8779-6272-DA93-B9211C6C7C56","FX210914898")</f>
        <v>FX210914898</v>
      </c>
      <c r="F5" t="s">
        <v>19</v>
      </c>
      <c r="G5" t="s">
        <v>19</v>
      </c>
      <c r="H5" t="s">
        <v>83</v>
      </c>
      <c r="I5" t="s">
        <v>99</v>
      </c>
      <c r="J5">
        <v>37</v>
      </c>
      <c r="K5" t="s">
        <v>85</v>
      </c>
      <c r="L5" t="s">
        <v>86</v>
      </c>
      <c r="M5" t="s">
        <v>87</v>
      </c>
      <c r="N5">
        <v>2</v>
      </c>
      <c r="O5" s="1">
        <v>44470.431203703702</v>
      </c>
      <c r="P5" s="1">
        <v>44470.480381944442</v>
      </c>
      <c r="Q5">
        <v>2887</v>
      </c>
      <c r="R5">
        <v>1362</v>
      </c>
      <c r="S5" t="b">
        <v>0</v>
      </c>
      <c r="T5" t="s">
        <v>88</v>
      </c>
      <c r="U5" t="b">
        <v>0</v>
      </c>
      <c r="V5" t="s">
        <v>100</v>
      </c>
      <c r="W5" s="1">
        <v>44470.469201388885</v>
      </c>
      <c r="X5">
        <v>1118</v>
      </c>
      <c r="Y5">
        <v>36</v>
      </c>
      <c r="Z5">
        <v>0</v>
      </c>
      <c r="AA5">
        <v>36</v>
      </c>
      <c r="AB5">
        <v>0</v>
      </c>
      <c r="AC5">
        <v>18</v>
      </c>
      <c r="AD5">
        <v>1</v>
      </c>
      <c r="AE5">
        <v>0</v>
      </c>
      <c r="AF5">
        <v>0</v>
      </c>
      <c r="AG5">
        <v>0</v>
      </c>
      <c r="AH5" t="s">
        <v>93</v>
      </c>
      <c r="AI5" s="1">
        <v>44470.480381944442</v>
      </c>
      <c r="AJ5">
        <v>244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</row>
    <row r="6" spans="1:57">
      <c r="A6" t="s">
        <v>101</v>
      </c>
      <c r="B6" t="s">
        <v>80</v>
      </c>
      <c r="C6" t="s">
        <v>81</v>
      </c>
      <c r="D6" t="s">
        <v>82</v>
      </c>
      <c r="E6" s="2" t="str">
        <f>HYPERLINK("capsilon://?command=openfolder&amp;siteaddress=FAM.docvelocity-na8.net&amp;folderid=FXB5786614-8779-6272-DA93-B9211C6C7C56","FX210914898")</f>
        <v>FX210914898</v>
      </c>
      <c r="F6" t="s">
        <v>19</v>
      </c>
      <c r="G6" t="s">
        <v>19</v>
      </c>
      <c r="H6" t="s">
        <v>83</v>
      </c>
      <c r="I6" t="s">
        <v>102</v>
      </c>
      <c r="J6">
        <v>31</v>
      </c>
      <c r="K6" t="s">
        <v>85</v>
      </c>
      <c r="L6" t="s">
        <v>86</v>
      </c>
      <c r="M6" t="s">
        <v>87</v>
      </c>
      <c r="N6">
        <v>2</v>
      </c>
      <c r="O6" s="1">
        <v>44470.431608796294</v>
      </c>
      <c r="P6" s="1">
        <v>44470.490324074075</v>
      </c>
      <c r="Q6">
        <v>3497</v>
      </c>
      <c r="R6">
        <v>1576</v>
      </c>
      <c r="S6" t="b">
        <v>0</v>
      </c>
      <c r="T6" t="s">
        <v>88</v>
      </c>
      <c r="U6" t="b">
        <v>0</v>
      </c>
      <c r="V6" t="s">
        <v>100</v>
      </c>
      <c r="W6" s="1">
        <v>44470.480520833335</v>
      </c>
      <c r="X6">
        <v>841</v>
      </c>
      <c r="Y6">
        <v>39</v>
      </c>
      <c r="Z6">
        <v>0</v>
      </c>
      <c r="AA6">
        <v>39</v>
      </c>
      <c r="AB6">
        <v>0</v>
      </c>
      <c r="AC6">
        <v>19</v>
      </c>
      <c r="AD6">
        <v>-8</v>
      </c>
      <c r="AE6">
        <v>0</v>
      </c>
      <c r="AF6">
        <v>0</v>
      </c>
      <c r="AG6">
        <v>0</v>
      </c>
      <c r="AH6" t="s">
        <v>93</v>
      </c>
      <c r="AI6" s="1">
        <v>44470.490324074075</v>
      </c>
      <c r="AJ6">
        <v>429</v>
      </c>
      <c r="AK6">
        <v>0</v>
      </c>
      <c r="AL6">
        <v>0</v>
      </c>
      <c r="AM6">
        <v>0</v>
      </c>
      <c r="AN6">
        <v>0</v>
      </c>
      <c r="AO6">
        <v>0</v>
      </c>
      <c r="AP6">
        <v>-8</v>
      </c>
      <c r="AQ6">
        <v>0</v>
      </c>
      <c r="AR6">
        <v>0</v>
      </c>
      <c r="AS6">
        <v>0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</row>
    <row r="7" spans="1:57">
      <c r="A7" t="s">
        <v>103</v>
      </c>
      <c r="B7" t="s">
        <v>80</v>
      </c>
      <c r="C7" t="s">
        <v>81</v>
      </c>
      <c r="D7" t="s">
        <v>82</v>
      </c>
      <c r="E7" s="2" t="str">
        <f>HYPERLINK("capsilon://?command=openfolder&amp;siteaddress=FAM.docvelocity-na8.net&amp;folderid=FXB5786614-8779-6272-DA93-B9211C6C7C56","FX210914898")</f>
        <v>FX210914898</v>
      </c>
      <c r="F7" t="s">
        <v>19</v>
      </c>
      <c r="G7" t="s">
        <v>19</v>
      </c>
      <c r="H7" t="s">
        <v>83</v>
      </c>
      <c r="I7" t="s">
        <v>104</v>
      </c>
      <c r="J7">
        <v>34</v>
      </c>
      <c r="K7" t="s">
        <v>85</v>
      </c>
      <c r="L7" t="s">
        <v>86</v>
      </c>
      <c r="M7" t="s">
        <v>87</v>
      </c>
      <c r="N7">
        <v>2</v>
      </c>
      <c r="O7" s="1">
        <v>44470.431909722225</v>
      </c>
      <c r="P7" s="1">
        <v>44470.495462962965</v>
      </c>
      <c r="Q7">
        <v>4415</v>
      </c>
      <c r="R7">
        <v>1076</v>
      </c>
      <c r="S7" t="b">
        <v>0</v>
      </c>
      <c r="T7" t="s">
        <v>88</v>
      </c>
      <c r="U7" t="b">
        <v>0</v>
      </c>
      <c r="V7" t="s">
        <v>105</v>
      </c>
      <c r="W7" s="1">
        <v>44470.480636574073</v>
      </c>
      <c r="X7">
        <v>805</v>
      </c>
      <c r="Y7">
        <v>36</v>
      </c>
      <c r="Z7">
        <v>0</v>
      </c>
      <c r="AA7">
        <v>36</v>
      </c>
      <c r="AB7">
        <v>0</v>
      </c>
      <c r="AC7">
        <v>19</v>
      </c>
      <c r="AD7">
        <v>-2</v>
      </c>
      <c r="AE7">
        <v>0</v>
      </c>
      <c r="AF7">
        <v>0</v>
      </c>
      <c r="AG7">
        <v>0</v>
      </c>
      <c r="AH7" t="s">
        <v>93</v>
      </c>
      <c r="AI7" s="1">
        <v>44470.495462962965</v>
      </c>
      <c r="AJ7">
        <v>262</v>
      </c>
      <c r="AK7">
        <v>2</v>
      </c>
      <c r="AL7">
        <v>0</v>
      </c>
      <c r="AM7">
        <v>2</v>
      </c>
      <c r="AN7">
        <v>0</v>
      </c>
      <c r="AO7">
        <v>2</v>
      </c>
      <c r="AP7">
        <v>-4</v>
      </c>
      <c r="AQ7">
        <v>0</v>
      </c>
      <c r="AR7">
        <v>0</v>
      </c>
      <c r="AS7">
        <v>0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</row>
    <row r="8" spans="1:57">
      <c r="A8" t="s">
        <v>106</v>
      </c>
      <c r="B8" t="s">
        <v>80</v>
      </c>
      <c r="C8" t="s">
        <v>107</v>
      </c>
      <c r="D8" t="s">
        <v>82</v>
      </c>
      <c r="E8" s="2" t="str">
        <f>HYPERLINK("capsilon://?command=openfolder&amp;siteaddress=FAM.docvelocity-na8.net&amp;folderid=FX4812E4AA-6075-5207-FFD1-193561835682","FX21097828")</f>
        <v>FX21097828</v>
      </c>
      <c r="F8" t="s">
        <v>19</v>
      </c>
      <c r="G8" t="s">
        <v>19</v>
      </c>
      <c r="H8" t="s">
        <v>83</v>
      </c>
      <c r="I8" t="s">
        <v>108</v>
      </c>
      <c r="J8">
        <v>26</v>
      </c>
      <c r="K8" t="s">
        <v>85</v>
      </c>
      <c r="L8" t="s">
        <v>86</v>
      </c>
      <c r="M8" t="s">
        <v>87</v>
      </c>
      <c r="N8">
        <v>2</v>
      </c>
      <c r="O8" s="1">
        <v>44474.44222222222</v>
      </c>
      <c r="P8" s="1">
        <v>44474.452280092592</v>
      </c>
      <c r="Q8">
        <v>313</v>
      </c>
      <c r="R8">
        <v>556</v>
      </c>
      <c r="S8" t="b">
        <v>0</v>
      </c>
      <c r="T8" t="s">
        <v>88</v>
      </c>
      <c r="U8" t="b">
        <v>0</v>
      </c>
      <c r="V8" t="s">
        <v>109</v>
      </c>
      <c r="W8" s="1">
        <v>44474.445416666669</v>
      </c>
      <c r="X8">
        <v>269</v>
      </c>
      <c r="Y8">
        <v>21</v>
      </c>
      <c r="Z8">
        <v>0</v>
      </c>
      <c r="AA8">
        <v>21</v>
      </c>
      <c r="AB8">
        <v>0</v>
      </c>
      <c r="AC8">
        <v>16</v>
      </c>
      <c r="AD8">
        <v>5</v>
      </c>
      <c r="AE8">
        <v>0</v>
      </c>
      <c r="AF8">
        <v>0</v>
      </c>
      <c r="AG8">
        <v>0</v>
      </c>
      <c r="AH8" t="s">
        <v>110</v>
      </c>
      <c r="AI8" s="1">
        <v>44474.452280092592</v>
      </c>
      <c r="AJ8">
        <v>287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0</v>
      </c>
      <c r="AS8">
        <v>0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</row>
    <row r="9" spans="1:57">
      <c r="A9" t="s">
        <v>111</v>
      </c>
      <c r="B9" t="s">
        <v>80</v>
      </c>
      <c r="C9" t="s">
        <v>112</v>
      </c>
      <c r="D9" t="s">
        <v>82</v>
      </c>
      <c r="E9" s="2" t="str">
        <f>HYPERLINK("capsilon://?command=openfolder&amp;siteaddress=FAM.docvelocity-na8.net&amp;folderid=FX8B130291-B2F8-3717-9618-13A05FC45CFC","FX21098620")</f>
        <v>FX21098620</v>
      </c>
      <c r="F9" t="s">
        <v>19</v>
      </c>
      <c r="G9" t="s">
        <v>19</v>
      </c>
      <c r="H9" t="s">
        <v>83</v>
      </c>
      <c r="I9" t="s">
        <v>113</v>
      </c>
      <c r="J9">
        <v>26</v>
      </c>
      <c r="K9" t="s">
        <v>85</v>
      </c>
      <c r="L9" t="s">
        <v>86</v>
      </c>
      <c r="M9" t="s">
        <v>87</v>
      </c>
      <c r="N9">
        <v>1</v>
      </c>
      <c r="O9" s="1">
        <v>44474.455648148149</v>
      </c>
      <c r="P9" s="1">
        <v>44474.473055555558</v>
      </c>
      <c r="Q9">
        <v>86</v>
      </c>
      <c r="R9">
        <v>1418</v>
      </c>
      <c r="S9" t="b">
        <v>0</v>
      </c>
      <c r="T9" t="s">
        <v>88</v>
      </c>
      <c r="U9" t="b">
        <v>0</v>
      </c>
      <c r="V9" t="s">
        <v>114</v>
      </c>
      <c r="W9" s="1">
        <v>44474.473055555558</v>
      </c>
      <c r="X9">
        <v>1151</v>
      </c>
      <c r="Y9">
        <v>0</v>
      </c>
      <c r="Z9">
        <v>0</v>
      </c>
      <c r="AA9">
        <v>0</v>
      </c>
      <c r="AB9">
        <v>0</v>
      </c>
      <c r="AC9">
        <v>0</v>
      </c>
      <c r="AD9">
        <v>26</v>
      </c>
      <c r="AE9">
        <v>21</v>
      </c>
      <c r="AF9">
        <v>0</v>
      </c>
      <c r="AG9">
        <v>5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</row>
    <row r="10" spans="1:57">
      <c r="A10" t="s">
        <v>115</v>
      </c>
      <c r="B10" t="s">
        <v>80</v>
      </c>
      <c r="C10" t="s">
        <v>112</v>
      </c>
      <c r="D10" t="s">
        <v>82</v>
      </c>
      <c r="E10" s="2" t="str">
        <f>HYPERLINK("capsilon://?command=openfolder&amp;siteaddress=FAM.docvelocity-na8.net&amp;folderid=FX8B130291-B2F8-3717-9618-13A05FC45CFC","FX21098620")</f>
        <v>FX21098620</v>
      </c>
      <c r="F10" t="s">
        <v>19</v>
      </c>
      <c r="G10" t="s">
        <v>19</v>
      </c>
      <c r="H10" t="s">
        <v>83</v>
      </c>
      <c r="I10" t="s">
        <v>116</v>
      </c>
      <c r="J10">
        <v>153</v>
      </c>
      <c r="K10" t="s">
        <v>85</v>
      </c>
      <c r="L10" t="s">
        <v>86</v>
      </c>
      <c r="M10" t="s">
        <v>87</v>
      </c>
      <c r="N10">
        <v>1</v>
      </c>
      <c r="O10" s="1">
        <v>44474.45894675926</v>
      </c>
      <c r="P10" s="1">
        <v>44474.467060185183</v>
      </c>
      <c r="Q10">
        <v>108</v>
      </c>
      <c r="R10">
        <v>593</v>
      </c>
      <c r="S10" t="b">
        <v>0</v>
      </c>
      <c r="T10" t="s">
        <v>88</v>
      </c>
      <c r="U10" t="b">
        <v>0</v>
      </c>
      <c r="V10" t="s">
        <v>117</v>
      </c>
      <c r="W10" s="1">
        <v>44474.467060185183</v>
      </c>
      <c r="X10">
        <v>340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153</v>
      </c>
      <c r="AE10">
        <v>145</v>
      </c>
      <c r="AF10">
        <v>0</v>
      </c>
      <c r="AG10">
        <v>5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</row>
    <row r="11" spans="1:57">
      <c r="A11" t="s">
        <v>118</v>
      </c>
      <c r="B11" t="s">
        <v>80</v>
      </c>
      <c r="C11" t="s">
        <v>112</v>
      </c>
      <c r="D11" t="s">
        <v>82</v>
      </c>
      <c r="E11" s="2" t="str">
        <f>HYPERLINK("capsilon://?command=openfolder&amp;siteaddress=FAM.docvelocity-na8.net&amp;folderid=FX8B130291-B2F8-3717-9618-13A05FC45CFC","FX21098620")</f>
        <v>FX21098620</v>
      </c>
      <c r="F11" t="s">
        <v>19</v>
      </c>
      <c r="G11" t="s">
        <v>19</v>
      </c>
      <c r="H11" t="s">
        <v>83</v>
      </c>
      <c r="I11" t="s">
        <v>116</v>
      </c>
      <c r="J11">
        <v>270</v>
      </c>
      <c r="K11" t="s">
        <v>85</v>
      </c>
      <c r="L11" t="s">
        <v>86</v>
      </c>
      <c r="M11" t="s">
        <v>87</v>
      </c>
      <c r="N11">
        <v>2</v>
      </c>
      <c r="O11" s="1">
        <v>44474.469143518516</v>
      </c>
      <c r="P11" s="1">
        <v>44474.573969907404</v>
      </c>
      <c r="Q11">
        <v>3727</v>
      </c>
      <c r="R11">
        <v>5330</v>
      </c>
      <c r="S11" t="b">
        <v>0</v>
      </c>
      <c r="T11" t="s">
        <v>88</v>
      </c>
      <c r="U11" t="b">
        <v>1</v>
      </c>
      <c r="V11" t="s">
        <v>89</v>
      </c>
      <c r="W11" s="1">
        <v>44474.512800925928</v>
      </c>
      <c r="X11">
        <v>3738</v>
      </c>
      <c r="Y11">
        <v>290</v>
      </c>
      <c r="Z11">
        <v>0</v>
      </c>
      <c r="AA11">
        <v>290</v>
      </c>
      <c r="AB11">
        <v>0</v>
      </c>
      <c r="AC11">
        <v>249</v>
      </c>
      <c r="AD11">
        <v>-20</v>
      </c>
      <c r="AE11">
        <v>0</v>
      </c>
      <c r="AF11">
        <v>0</v>
      </c>
      <c r="AG11">
        <v>0</v>
      </c>
      <c r="AH11" t="s">
        <v>93</v>
      </c>
      <c r="AI11" s="1">
        <v>44474.573969907404</v>
      </c>
      <c r="AJ11">
        <v>1577</v>
      </c>
      <c r="AK11">
        <v>6</v>
      </c>
      <c r="AL11">
        <v>0</v>
      </c>
      <c r="AM11">
        <v>6</v>
      </c>
      <c r="AN11">
        <v>0</v>
      </c>
      <c r="AO11">
        <v>6</v>
      </c>
      <c r="AP11">
        <v>-26</v>
      </c>
      <c r="AQ11">
        <v>0</v>
      </c>
      <c r="AR11">
        <v>0</v>
      </c>
      <c r="AS11">
        <v>0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</row>
    <row r="12" spans="1:57">
      <c r="A12" t="s">
        <v>119</v>
      </c>
      <c r="B12" t="s">
        <v>80</v>
      </c>
      <c r="C12" t="s">
        <v>112</v>
      </c>
      <c r="D12" t="s">
        <v>82</v>
      </c>
      <c r="E12" s="2" t="str">
        <f>HYPERLINK("capsilon://?command=openfolder&amp;siteaddress=FAM.docvelocity-na8.net&amp;folderid=FX8B130291-B2F8-3717-9618-13A05FC45CFC","FX21098620")</f>
        <v>FX21098620</v>
      </c>
      <c r="F12" t="s">
        <v>19</v>
      </c>
      <c r="G12" t="s">
        <v>19</v>
      </c>
      <c r="H12" t="s">
        <v>83</v>
      </c>
      <c r="I12" t="s">
        <v>113</v>
      </c>
      <c r="J12">
        <v>130</v>
      </c>
      <c r="K12" t="s">
        <v>85</v>
      </c>
      <c r="L12" t="s">
        <v>86</v>
      </c>
      <c r="M12" t="s">
        <v>87</v>
      </c>
      <c r="N12">
        <v>2</v>
      </c>
      <c r="O12" s="1">
        <v>44474.474085648151</v>
      </c>
      <c r="P12" s="1">
        <v>44474.580960648149</v>
      </c>
      <c r="Q12">
        <v>8242</v>
      </c>
      <c r="R12">
        <v>992</v>
      </c>
      <c r="S12" t="b">
        <v>0</v>
      </c>
      <c r="T12" t="s">
        <v>88</v>
      </c>
      <c r="U12" t="b">
        <v>1</v>
      </c>
      <c r="V12" t="s">
        <v>114</v>
      </c>
      <c r="W12" s="1">
        <v>44474.478356481479</v>
      </c>
      <c r="X12">
        <v>369</v>
      </c>
      <c r="Y12">
        <v>105</v>
      </c>
      <c r="Z12">
        <v>0</v>
      </c>
      <c r="AA12">
        <v>105</v>
      </c>
      <c r="AB12">
        <v>0</v>
      </c>
      <c r="AC12">
        <v>21</v>
      </c>
      <c r="AD12">
        <v>25</v>
      </c>
      <c r="AE12">
        <v>0</v>
      </c>
      <c r="AF12">
        <v>0</v>
      </c>
      <c r="AG12">
        <v>0</v>
      </c>
      <c r="AH12" t="s">
        <v>93</v>
      </c>
      <c r="AI12" s="1">
        <v>44474.580960648149</v>
      </c>
      <c r="AJ12">
        <v>603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</v>
      </c>
      <c r="AQ12">
        <v>0</v>
      </c>
      <c r="AR12">
        <v>0</v>
      </c>
      <c r="AS12">
        <v>0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</row>
    <row r="13" spans="1:57">
      <c r="A13" t="s">
        <v>120</v>
      </c>
      <c r="B13" t="s">
        <v>80</v>
      </c>
      <c r="C13" t="s">
        <v>121</v>
      </c>
      <c r="D13" t="s">
        <v>82</v>
      </c>
      <c r="E13" s="2" t="str">
        <f>HYPERLINK("capsilon://?command=openfolder&amp;siteaddress=FAM.docvelocity-na8.net&amp;folderid=FX2B20324E-5579-0BDE-732F-2ED5B67CD8D4","FX21098243")</f>
        <v>FX21098243</v>
      </c>
      <c r="F13" t="s">
        <v>19</v>
      </c>
      <c r="G13" t="s">
        <v>19</v>
      </c>
      <c r="H13" t="s">
        <v>83</v>
      </c>
      <c r="I13" t="s">
        <v>122</v>
      </c>
      <c r="J13">
        <v>122</v>
      </c>
      <c r="K13" t="s">
        <v>85</v>
      </c>
      <c r="L13" t="s">
        <v>86</v>
      </c>
      <c r="M13" t="s">
        <v>87</v>
      </c>
      <c r="N13">
        <v>1</v>
      </c>
      <c r="O13" s="1">
        <v>44474.513460648152</v>
      </c>
      <c r="P13" s="1">
        <v>44474.586793981478</v>
      </c>
      <c r="Q13">
        <v>5807</v>
      </c>
      <c r="R13">
        <v>529</v>
      </c>
      <c r="S13" t="b">
        <v>0</v>
      </c>
      <c r="T13" t="s">
        <v>88</v>
      </c>
      <c r="U13" t="b">
        <v>0</v>
      </c>
      <c r="V13" t="s">
        <v>123</v>
      </c>
      <c r="W13" s="1">
        <v>44474.586793981478</v>
      </c>
      <c r="X13">
        <v>127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122</v>
      </c>
      <c r="AE13">
        <v>113</v>
      </c>
      <c r="AF13">
        <v>0</v>
      </c>
      <c r="AG13">
        <v>4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</row>
    <row r="14" spans="1:57">
      <c r="A14" t="s">
        <v>124</v>
      </c>
      <c r="B14" t="s">
        <v>80</v>
      </c>
      <c r="C14" t="s">
        <v>125</v>
      </c>
      <c r="D14" t="s">
        <v>82</v>
      </c>
      <c r="E14" s="2" t="str">
        <f>HYPERLINK("capsilon://?command=openfolder&amp;siteaddress=FAM.docvelocity-na8.net&amp;folderid=FXDE6C84F8-63B2-AA98-AC15-0DC6DA4A0A0C","FX210912990")</f>
        <v>FX210912990</v>
      </c>
      <c r="F14" t="s">
        <v>19</v>
      </c>
      <c r="G14" t="s">
        <v>19</v>
      </c>
      <c r="H14" t="s">
        <v>83</v>
      </c>
      <c r="I14" t="s">
        <v>126</v>
      </c>
      <c r="J14">
        <v>52</v>
      </c>
      <c r="K14" t="s">
        <v>85</v>
      </c>
      <c r="L14" t="s">
        <v>86</v>
      </c>
      <c r="M14" t="s">
        <v>87</v>
      </c>
      <c r="N14">
        <v>1</v>
      </c>
      <c r="O14" s="1">
        <v>44470.444490740738</v>
      </c>
      <c r="P14" s="1">
        <v>44470.588958333334</v>
      </c>
      <c r="Q14">
        <v>11188</v>
      </c>
      <c r="R14">
        <v>1294</v>
      </c>
      <c r="S14" t="b">
        <v>0</v>
      </c>
      <c r="T14" t="s">
        <v>88</v>
      </c>
      <c r="U14" t="b">
        <v>0</v>
      </c>
      <c r="V14" t="s">
        <v>89</v>
      </c>
      <c r="W14" s="1">
        <v>44470.588958333334</v>
      </c>
      <c r="X14">
        <v>592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52</v>
      </c>
      <c r="AE14">
        <v>42</v>
      </c>
      <c r="AF14">
        <v>0</v>
      </c>
      <c r="AG14">
        <v>4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</row>
    <row r="15" spans="1:57">
      <c r="A15" t="s">
        <v>127</v>
      </c>
      <c r="B15" t="s">
        <v>80</v>
      </c>
      <c r="C15" t="s">
        <v>128</v>
      </c>
      <c r="D15" t="s">
        <v>82</v>
      </c>
      <c r="E15" s="2" t="str">
        <f>HYPERLINK("capsilon://?command=openfolder&amp;siteaddress=FAM.docvelocity-na8.net&amp;folderid=FX3668AA03-F08B-07DD-C3C2-21ADD914C3C5","FX210914908")</f>
        <v>FX210914908</v>
      </c>
      <c r="F15" t="s">
        <v>19</v>
      </c>
      <c r="G15" t="s">
        <v>19</v>
      </c>
      <c r="H15" t="s">
        <v>83</v>
      </c>
      <c r="I15" t="s">
        <v>129</v>
      </c>
      <c r="J15">
        <v>113</v>
      </c>
      <c r="K15" t="s">
        <v>85</v>
      </c>
      <c r="L15" t="s">
        <v>86</v>
      </c>
      <c r="M15" t="s">
        <v>87</v>
      </c>
      <c r="N15">
        <v>1</v>
      </c>
      <c r="O15" s="1">
        <v>44474.519930555558</v>
      </c>
      <c r="P15" s="1">
        <v>44474.588958333334</v>
      </c>
      <c r="Q15">
        <v>5572</v>
      </c>
      <c r="R15">
        <v>392</v>
      </c>
      <c r="S15" t="b">
        <v>0</v>
      </c>
      <c r="T15" t="s">
        <v>88</v>
      </c>
      <c r="U15" t="b">
        <v>0</v>
      </c>
      <c r="V15" t="s">
        <v>123</v>
      </c>
      <c r="W15" s="1">
        <v>44474.588958333334</v>
      </c>
      <c r="X15">
        <v>186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113</v>
      </c>
      <c r="AE15">
        <v>109</v>
      </c>
      <c r="AF15">
        <v>0</v>
      </c>
      <c r="AG15">
        <v>3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</row>
    <row r="16" spans="1:57">
      <c r="A16" t="s">
        <v>130</v>
      </c>
      <c r="B16" t="s">
        <v>80</v>
      </c>
      <c r="C16" t="s">
        <v>125</v>
      </c>
      <c r="D16" t="s">
        <v>82</v>
      </c>
      <c r="E16" s="2" t="str">
        <f>HYPERLINK("capsilon://?command=openfolder&amp;siteaddress=FAM.docvelocity-na8.net&amp;folderid=FXDE6C84F8-63B2-AA98-AC15-0DC6DA4A0A0C","FX210912990")</f>
        <v>FX210912990</v>
      </c>
      <c r="F16" t="s">
        <v>19</v>
      </c>
      <c r="G16" t="s">
        <v>19</v>
      </c>
      <c r="H16" t="s">
        <v>83</v>
      </c>
      <c r="I16" t="s">
        <v>131</v>
      </c>
      <c r="J16">
        <v>146</v>
      </c>
      <c r="K16" t="s">
        <v>85</v>
      </c>
      <c r="L16" t="s">
        <v>86</v>
      </c>
      <c r="M16" t="s">
        <v>87</v>
      </c>
      <c r="N16">
        <v>1</v>
      </c>
      <c r="O16" s="1">
        <v>44470.446574074071</v>
      </c>
      <c r="P16" s="1">
        <v>44470.592476851853</v>
      </c>
      <c r="Q16">
        <v>11867</v>
      </c>
      <c r="R16">
        <v>739</v>
      </c>
      <c r="S16" t="b">
        <v>0</v>
      </c>
      <c r="T16" t="s">
        <v>88</v>
      </c>
      <c r="U16" t="b">
        <v>0</v>
      </c>
      <c r="V16" t="s">
        <v>89</v>
      </c>
      <c r="W16" s="1">
        <v>44470.592476851853</v>
      </c>
      <c r="X16">
        <v>303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146</v>
      </c>
      <c r="AE16">
        <v>138</v>
      </c>
      <c r="AF16">
        <v>0</v>
      </c>
      <c r="AG16">
        <v>4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</row>
    <row r="17" spans="1:57">
      <c r="A17" t="s">
        <v>132</v>
      </c>
      <c r="B17" t="s">
        <v>80</v>
      </c>
      <c r="C17" t="s">
        <v>133</v>
      </c>
      <c r="D17" t="s">
        <v>82</v>
      </c>
      <c r="E17" s="2" t="str">
        <f>HYPERLINK("capsilon://?command=openfolder&amp;siteaddress=FAM.docvelocity-na8.net&amp;folderid=FXE84BD7FB-C877-A2E1-239C-61AE324EE899","FX210914632")</f>
        <v>FX210914632</v>
      </c>
      <c r="F17" t="s">
        <v>19</v>
      </c>
      <c r="G17" t="s">
        <v>19</v>
      </c>
      <c r="H17" t="s">
        <v>83</v>
      </c>
      <c r="I17" t="s">
        <v>134</v>
      </c>
      <c r="J17">
        <v>113</v>
      </c>
      <c r="K17" t="s">
        <v>85</v>
      </c>
      <c r="L17" t="s">
        <v>86</v>
      </c>
      <c r="M17" t="s">
        <v>87</v>
      </c>
      <c r="N17">
        <v>1</v>
      </c>
      <c r="O17" s="1">
        <v>44474.539687500001</v>
      </c>
      <c r="P17" s="1">
        <v>44474.591469907406</v>
      </c>
      <c r="Q17">
        <v>3859</v>
      </c>
      <c r="R17">
        <v>615</v>
      </c>
      <c r="S17" t="b">
        <v>0</v>
      </c>
      <c r="T17" t="s">
        <v>88</v>
      </c>
      <c r="U17" t="b">
        <v>0</v>
      </c>
      <c r="V17" t="s">
        <v>123</v>
      </c>
      <c r="W17" s="1">
        <v>44474.591469907406</v>
      </c>
      <c r="X17">
        <v>210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113</v>
      </c>
      <c r="AE17">
        <v>104</v>
      </c>
      <c r="AF17">
        <v>0</v>
      </c>
      <c r="AG17">
        <v>6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</row>
    <row r="18" spans="1:57">
      <c r="A18" t="s">
        <v>135</v>
      </c>
      <c r="B18" t="s">
        <v>80</v>
      </c>
      <c r="C18" t="s">
        <v>121</v>
      </c>
      <c r="D18" t="s">
        <v>82</v>
      </c>
      <c r="E18" s="2" t="str">
        <f>HYPERLINK("capsilon://?command=openfolder&amp;siteaddress=FAM.docvelocity-na8.net&amp;folderid=FX2B20324E-5579-0BDE-732F-2ED5B67CD8D4","FX21098243")</f>
        <v>FX21098243</v>
      </c>
      <c r="F18" t="s">
        <v>19</v>
      </c>
      <c r="G18" t="s">
        <v>19</v>
      </c>
      <c r="H18" t="s">
        <v>83</v>
      </c>
      <c r="I18" t="s">
        <v>122</v>
      </c>
      <c r="J18">
        <v>244</v>
      </c>
      <c r="K18" t="s">
        <v>85</v>
      </c>
      <c r="L18" t="s">
        <v>86</v>
      </c>
      <c r="M18" t="s">
        <v>87</v>
      </c>
      <c r="N18">
        <v>2</v>
      </c>
      <c r="O18" s="1">
        <v>44474.588958333334</v>
      </c>
      <c r="P18" s="1">
        <v>44474.751944444448</v>
      </c>
      <c r="Q18">
        <v>12335</v>
      </c>
      <c r="R18">
        <v>1747</v>
      </c>
      <c r="S18" t="b">
        <v>0</v>
      </c>
      <c r="T18" t="s">
        <v>88</v>
      </c>
      <c r="U18" t="b">
        <v>1</v>
      </c>
      <c r="V18" t="s">
        <v>136</v>
      </c>
      <c r="W18" s="1">
        <v>44474.600057870368</v>
      </c>
      <c r="X18">
        <v>950</v>
      </c>
      <c r="Y18">
        <v>190</v>
      </c>
      <c r="Z18">
        <v>0</v>
      </c>
      <c r="AA18">
        <v>190</v>
      </c>
      <c r="AB18">
        <v>0</v>
      </c>
      <c r="AC18">
        <v>38</v>
      </c>
      <c r="AD18">
        <v>54</v>
      </c>
      <c r="AE18">
        <v>0</v>
      </c>
      <c r="AF18">
        <v>0</v>
      </c>
      <c r="AG18">
        <v>0</v>
      </c>
      <c r="AH18" t="s">
        <v>93</v>
      </c>
      <c r="AI18" s="1">
        <v>44474.751944444448</v>
      </c>
      <c r="AJ18">
        <v>785</v>
      </c>
      <c r="AK18">
        <v>2</v>
      </c>
      <c r="AL18">
        <v>0</v>
      </c>
      <c r="AM18">
        <v>2</v>
      </c>
      <c r="AN18">
        <v>0</v>
      </c>
      <c r="AO18">
        <v>2</v>
      </c>
      <c r="AP18">
        <v>52</v>
      </c>
      <c r="AQ18">
        <v>0</v>
      </c>
      <c r="AR18">
        <v>0</v>
      </c>
      <c r="AS18">
        <v>0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</row>
    <row r="19" spans="1:57">
      <c r="A19" t="s">
        <v>137</v>
      </c>
      <c r="B19" t="s">
        <v>80</v>
      </c>
      <c r="C19" t="s">
        <v>128</v>
      </c>
      <c r="D19" t="s">
        <v>82</v>
      </c>
      <c r="E19" s="2" t="str">
        <f>HYPERLINK("capsilon://?command=openfolder&amp;siteaddress=FAM.docvelocity-na8.net&amp;folderid=FX3668AA03-F08B-07DD-C3C2-21ADD914C3C5","FX210914908")</f>
        <v>FX210914908</v>
      </c>
      <c r="F19" t="s">
        <v>19</v>
      </c>
      <c r="G19" t="s">
        <v>19</v>
      </c>
      <c r="H19" t="s">
        <v>83</v>
      </c>
      <c r="I19" t="s">
        <v>129</v>
      </c>
      <c r="J19">
        <v>290</v>
      </c>
      <c r="K19" t="s">
        <v>85</v>
      </c>
      <c r="L19" t="s">
        <v>86</v>
      </c>
      <c r="M19" t="s">
        <v>87</v>
      </c>
      <c r="N19">
        <v>2</v>
      </c>
      <c r="O19" s="1">
        <v>44474.590949074074</v>
      </c>
      <c r="P19" s="1">
        <v>44474.760474537034</v>
      </c>
      <c r="Q19">
        <v>12989</v>
      </c>
      <c r="R19">
        <v>1658</v>
      </c>
      <c r="S19" t="b">
        <v>0</v>
      </c>
      <c r="T19" t="s">
        <v>88</v>
      </c>
      <c r="U19" t="b">
        <v>1</v>
      </c>
      <c r="V19" t="s">
        <v>138</v>
      </c>
      <c r="W19" s="1">
        <v>44474.601550925923</v>
      </c>
      <c r="X19">
        <v>913</v>
      </c>
      <c r="Y19">
        <v>182</v>
      </c>
      <c r="Z19">
        <v>0</v>
      </c>
      <c r="AA19">
        <v>182</v>
      </c>
      <c r="AB19">
        <v>0</v>
      </c>
      <c r="AC19">
        <v>87</v>
      </c>
      <c r="AD19">
        <v>108</v>
      </c>
      <c r="AE19">
        <v>0</v>
      </c>
      <c r="AF19">
        <v>0</v>
      </c>
      <c r="AG19">
        <v>0</v>
      </c>
      <c r="AH19" t="s">
        <v>93</v>
      </c>
      <c r="AI19" s="1">
        <v>44474.760474537034</v>
      </c>
      <c r="AJ19">
        <v>736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107</v>
      </c>
      <c r="AQ19">
        <v>0</v>
      </c>
      <c r="AR19">
        <v>0</v>
      </c>
      <c r="AS19">
        <v>0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</row>
    <row r="20" spans="1:57">
      <c r="A20" t="s">
        <v>139</v>
      </c>
      <c r="B20" t="s">
        <v>80</v>
      </c>
      <c r="C20" t="s">
        <v>140</v>
      </c>
      <c r="D20" t="s">
        <v>82</v>
      </c>
      <c r="E20" s="2" t="str">
        <f>HYPERLINK("capsilon://?command=openfolder&amp;siteaddress=FAM.docvelocity-na8.net&amp;folderid=FX5BDDBF6B-6340-DAC0-C87A-2860B90396D8","FX210910096")</f>
        <v>FX210910096</v>
      </c>
      <c r="F20" t="s">
        <v>19</v>
      </c>
      <c r="G20" t="s">
        <v>19</v>
      </c>
      <c r="H20" t="s">
        <v>83</v>
      </c>
      <c r="I20" t="s">
        <v>141</v>
      </c>
      <c r="J20">
        <v>66</v>
      </c>
      <c r="K20" t="s">
        <v>85</v>
      </c>
      <c r="L20" t="s">
        <v>86</v>
      </c>
      <c r="M20" t="s">
        <v>87</v>
      </c>
      <c r="N20">
        <v>1</v>
      </c>
      <c r="O20" s="1">
        <v>44474.592939814815</v>
      </c>
      <c r="P20" s="1">
        <v>44474.598321759258</v>
      </c>
      <c r="Q20">
        <v>231</v>
      </c>
      <c r="R20">
        <v>234</v>
      </c>
      <c r="S20" t="b">
        <v>0</v>
      </c>
      <c r="T20" t="s">
        <v>88</v>
      </c>
      <c r="U20" t="b">
        <v>0</v>
      </c>
      <c r="V20" t="s">
        <v>123</v>
      </c>
      <c r="W20" s="1">
        <v>44474.598321759258</v>
      </c>
      <c r="X20">
        <v>234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66</v>
      </c>
      <c r="AE20">
        <v>57</v>
      </c>
      <c r="AF20">
        <v>0</v>
      </c>
      <c r="AG20">
        <v>6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</row>
    <row r="21" spans="1:57">
      <c r="A21" t="s">
        <v>142</v>
      </c>
      <c r="B21" t="s">
        <v>80</v>
      </c>
      <c r="C21" t="s">
        <v>133</v>
      </c>
      <c r="D21" t="s">
        <v>82</v>
      </c>
      <c r="E21" s="2" t="str">
        <f>HYPERLINK("capsilon://?command=openfolder&amp;siteaddress=FAM.docvelocity-na8.net&amp;folderid=FXE84BD7FB-C877-A2E1-239C-61AE324EE899","FX210914632")</f>
        <v>FX210914632</v>
      </c>
      <c r="F21" t="s">
        <v>19</v>
      </c>
      <c r="G21" t="s">
        <v>19</v>
      </c>
      <c r="H21" t="s">
        <v>83</v>
      </c>
      <c r="I21" t="s">
        <v>134</v>
      </c>
      <c r="J21">
        <v>385</v>
      </c>
      <c r="K21" t="s">
        <v>85</v>
      </c>
      <c r="L21" t="s">
        <v>86</v>
      </c>
      <c r="M21" t="s">
        <v>87</v>
      </c>
      <c r="N21">
        <v>2</v>
      </c>
      <c r="O21" s="1">
        <v>44474.594189814816</v>
      </c>
      <c r="P21" s="1">
        <v>44474.781759259262</v>
      </c>
      <c r="Q21">
        <v>13891</v>
      </c>
      <c r="R21">
        <v>2315</v>
      </c>
      <c r="S21" t="b">
        <v>0</v>
      </c>
      <c r="T21" t="s">
        <v>88</v>
      </c>
      <c r="U21" t="b">
        <v>1</v>
      </c>
      <c r="V21" t="s">
        <v>136</v>
      </c>
      <c r="W21" s="1">
        <v>44474.613263888888</v>
      </c>
      <c r="X21">
        <v>1141</v>
      </c>
      <c r="Y21">
        <v>323</v>
      </c>
      <c r="Z21">
        <v>0</v>
      </c>
      <c r="AA21">
        <v>323</v>
      </c>
      <c r="AB21">
        <v>0</v>
      </c>
      <c r="AC21">
        <v>90</v>
      </c>
      <c r="AD21">
        <v>62</v>
      </c>
      <c r="AE21">
        <v>0</v>
      </c>
      <c r="AF21">
        <v>0</v>
      </c>
      <c r="AG21">
        <v>0</v>
      </c>
      <c r="AH21" t="s">
        <v>93</v>
      </c>
      <c r="AI21" s="1">
        <v>44474.781759259262</v>
      </c>
      <c r="AJ21">
        <v>1136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62</v>
      </c>
      <c r="AQ21">
        <v>0</v>
      </c>
      <c r="AR21">
        <v>0</v>
      </c>
      <c r="AS21">
        <v>0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</row>
    <row r="22" spans="1:57">
      <c r="A22" t="s">
        <v>143</v>
      </c>
      <c r="B22" t="s">
        <v>80</v>
      </c>
      <c r="C22" t="s">
        <v>140</v>
      </c>
      <c r="D22" t="s">
        <v>82</v>
      </c>
      <c r="E22" s="2" t="str">
        <f>HYPERLINK("capsilon://?command=openfolder&amp;siteaddress=FAM.docvelocity-na8.net&amp;folderid=FX5BDDBF6B-6340-DAC0-C87A-2860B90396D8","FX210910096")</f>
        <v>FX210910096</v>
      </c>
      <c r="F22" t="s">
        <v>19</v>
      </c>
      <c r="G22" t="s">
        <v>19</v>
      </c>
      <c r="H22" t="s">
        <v>83</v>
      </c>
      <c r="I22" t="s">
        <v>141</v>
      </c>
      <c r="J22">
        <v>212</v>
      </c>
      <c r="K22" t="s">
        <v>85</v>
      </c>
      <c r="L22" t="s">
        <v>86</v>
      </c>
      <c r="M22" t="s">
        <v>87</v>
      </c>
      <c r="N22">
        <v>2</v>
      </c>
      <c r="O22" s="1">
        <v>44474.599803240744</v>
      </c>
      <c r="P22" s="1">
        <v>44474.790023148147</v>
      </c>
      <c r="Q22">
        <v>14734</v>
      </c>
      <c r="R22">
        <v>1701</v>
      </c>
      <c r="S22" t="b">
        <v>0</v>
      </c>
      <c r="T22" t="s">
        <v>88</v>
      </c>
      <c r="U22" t="b">
        <v>1</v>
      </c>
      <c r="V22" t="s">
        <v>89</v>
      </c>
      <c r="W22" s="1">
        <v>44474.612905092596</v>
      </c>
      <c r="X22">
        <v>982</v>
      </c>
      <c r="Y22">
        <v>195</v>
      </c>
      <c r="Z22">
        <v>0</v>
      </c>
      <c r="AA22">
        <v>195</v>
      </c>
      <c r="AB22">
        <v>0</v>
      </c>
      <c r="AC22">
        <v>66</v>
      </c>
      <c r="AD22">
        <v>17</v>
      </c>
      <c r="AE22">
        <v>0</v>
      </c>
      <c r="AF22">
        <v>0</v>
      </c>
      <c r="AG22">
        <v>0</v>
      </c>
      <c r="AH22" t="s">
        <v>93</v>
      </c>
      <c r="AI22" s="1">
        <v>44474.790023148147</v>
      </c>
      <c r="AJ22">
        <v>714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17</v>
      </c>
      <c r="AQ22">
        <v>0</v>
      </c>
      <c r="AR22">
        <v>0</v>
      </c>
      <c r="AS22">
        <v>0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</row>
    <row r="23" spans="1:57">
      <c r="A23" t="s">
        <v>144</v>
      </c>
      <c r="B23" t="s">
        <v>80</v>
      </c>
      <c r="C23" t="s">
        <v>145</v>
      </c>
      <c r="D23" t="s">
        <v>82</v>
      </c>
      <c r="E23" s="2" t="str">
        <f>HYPERLINK("capsilon://?command=openfolder&amp;siteaddress=FAM.docvelocity-na8.net&amp;folderid=FX78756057-B620-6500-4414-6BEC76D43F2F","FX21099464")</f>
        <v>FX21099464</v>
      </c>
      <c r="F23" t="s">
        <v>19</v>
      </c>
      <c r="G23" t="s">
        <v>19</v>
      </c>
      <c r="H23" t="s">
        <v>83</v>
      </c>
      <c r="I23" t="s">
        <v>146</v>
      </c>
      <c r="J23">
        <v>74</v>
      </c>
      <c r="K23" t="s">
        <v>85</v>
      </c>
      <c r="L23" t="s">
        <v>86</v>
      </c>
      <c r="M23" t="s">
        <v>87</v>
      </c>
      <c r="N23">
        <v>1</v>
      </c>
      <c r="O23" s="1">
        <v>44470.464363425926</v>
      </c>
      <c r="P23" s="1">
        <v>44470.599317129629</v>
      </c>
      <c r="Q23">
        <v>10704</v>
      </c>
      <c r="R23">
        <v>956</v>
      </c>
      <c r="S23" t="b">
        <v>0</v>
      </c>
      <c r="T23" t="s">
        <v>88</v>
      </c>
      <c r="U23" t="b">
        <v>0</v>
      </c>
      <c r="V23" t="s">
        <v>89</v>
      </c>
      <c r="W23" s="1">
        <v>44470.599317129629</v>
      </c>
      <c r="X23">
        <v>590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74</v>
      </c>
      <c r="AE23">
        <v>70</v>
      </c>
      <c r="AF23">
        <v>0</v>
      </c>
      <c r="AG23">
        <v>2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</row>
    <row r="24" spans="1:57">
      <c r="A24" t="s">
        <v>147</v>
      </c>
      <c r="B24" t="s">
        <v>80</v>
      </c>
      <c r="C24" t="s">
        <v>148</v>
      </c>
      <c r="D24" t="s">
        <v>82</v>
      </c>
      <c r="E24" s="2" t="str">
        <f>HYPERLINK("capsilon://?command=openfolder&amp;siteaddress=FAM.docvelocity-na8.net&amp;folderid=FXDC8B6408-81D3-2884-6009-3D9CCFFCCAF3","FX210912635")</f>
        <v>FX210912635</v>
      </c>
      <c r="F24" t="s">
        <v>19</v>
      </c>
      <c r="G24" t="s">
        <v>19</v>
      </c>
      <c r="H24" t="s">
        <v>83</v>
      </c>
      <c r="I24" t="s">
        <v>149</v>
      </c>
      <c r="J24">
        <v>34</v>
      </c>
      <c r="K24" t="s">
        <v>85</v>
      </c>
      <c r="L24" t="s">
        <v>86</v>
      </c>
      <c r="M24" t="s">
        <v>87</v>
      </c>
      <c r="N24">
        <v>1</v>
      </c>
      <c r="O24" s="1">
        <v>44470.470983796295</v>
      </c>
      <c r="P24" s="1">
        <v>44470.602511574078</v>
      </c>
      <c r="Q24">
        <v>10425</v>
      </c>
      <c r="R24">
        <v>939</v>
      </c>
      <c r="S24" t="b">
        <v>0</v>
      </c>
      <c r="T24" t="s">
        <v>88</v>
      </c>
      <c r="U24" t="b">
        <v>0</v>
      </c>
      <c r="V24" t="s">
        <v>89</v>
      </c>
      <c r="W24" s="1">
        <v>44470.602511574078</v>
      </c>
      <c r="X24">
        <v>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34</v>
      </c>
      <c r="AE24">
        <v>30</v>
      </c>
      <c r="AF24">
        <v>0</v>
      </c>
      <c r="AG24">
        <v>2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</row>
    <row r="25" spans="1:57">
      <c r="A25" t="s">
        <v>150</v>
      </c>
      <c r="B25" t="s">
        <v>80</v>
      </c>
      <c r="C25" t="s">
        <v>151</v>
      </c>
      <c r="D25" t="s">
        <v>82</v>
      </c>
      <c r="E25" s="2" t="str">
        <f>HYPERLINK("capsilon://?command=openfolder&amp;siteaddress=FAM.docvelocity-na8.net&amp;folderid=FXE05B1179-74CA-EDBD-01FF-FA6FDFEBD675","FX210914943")</f>
        <v>FX210914943</v>
      </c>
      <c r="F25" t="s">
        <v>19</v>
      </c>
      <c r="G25" t="s">
        <v>19</v>
      </c>
      <c r="H25" t="s">
        <v>83</v>
      </c>
      <c r="I25" t="s">
        <v>152</v>
      </c>
      <c r="J25">
        <v>26</v>
      </c>
      <c r="K25" t="s">
        <v>85</v>
      </c>
      <c r="L25" t="s">
        <v>86</v>
      </c>
      <c r="M25" t="s">
        <v>87</v>
      </c>
      <c r="N25">
        <v>1</v>
      </c>
      <c r="O25" s="1">
        <v>44474.72314814815</v>
      </c>
      <c r="P25" s="1">
        <v>44474.736192129632</v>
      </c>
      <c r="Q25">
        <v>577</v>
      </c>
      <c r="R25">
        <v>550</v>
      </c>
      <c r="S25" t="b">
        <v>0</v>
      </c>
      <c r="T25" t="s">
        <v>88</v>
      </c>
      <c r="U25" t="b">
        <v>0</v>
      </c>
      <c r="V25" t="s">
        <v>123</v>
      </c>
      <c r="W25" s="1">
        <v>44474.736192129632</v>
      </c>
      <c r="X25">
        <v>415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</v>
      </c>
      <c r="AE25">
        <v>21</v>
      </c>
      <c r="AF25">
        <v>0</v>
      </c>
      <c r="AG25">
        <v>1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</row>
    <row r="26" spans="1:57">
      <c r="A26" t="s">
        <v>153</v>
      </c>
      <c r="B26" t="s">
        <v>80</v>
      </c>
      <c r="C26" t="s">
        <v>151</v>
      </c>
      <c r="D26" t="s">
        <v>82</v>
      </c>
      <c r="E26" s="2" t="str">
        <f>HYPERLINK("capsilon://?command=openfolder&amp;siteaddress=FAM.docvelocity-na8.net&amp;folderid=FXE05B1179-74CA-EDBD-01FF-FA6FDFEBD675","FX210914943")</f>
        <v>FX210914943</v>
      </c>
      <c r="F26" t="s">
        <v>19</v>
      </c>
      <c r="G26" t="s">
        <v>19</v>
      </c>
      <c r="H26" t="s">
        <v>83</v>
      </c>
      <c r="I26" t="s">
        <v>152</v>
      </c>
      <c r="J26">
        <v>26</v>
      </c>
      <c r="K26" t="s">
        <v>85</v>
      </c>
      <c r="L26" t="s">
        <v>86</v>
      </c>
      <c r="M26" t="s">
        <v>87</v>
      </c>
      <c r="N26">
        <v>2</v>
      </c>
      <c r="O26" s="1">
        <v>44474.737245370372</v>
      </c>
      <c r="P26" s="1">
        <v>44474.792754629627</v>
      </c>
      <c r="Q26">
        <v>4236</v>
      </c>
      <c r="R26">
        <v>560</v>
      </c>
      <c r="S26" t="b">
        <v>0</v>
      </c>
      <c r="T26" t="s">
        <v>88</v>
      </c>
      <c r="U26" t="b">
        <v>1</v>
      </c>
      <c r="V26" t="s">
        <v>89</v>
      </c>
      <c r="W26" s="1">
        <v>44474.747175925928</v>
      </c>
      <c r="X26">
        <v>309</v>
      </c>
      <c r="Y26">
        <v>21</v>
      </c>
      <c r="Z26">
        <v>0</v>
      </c>
      <c r="AA26">
        <v>21</v>
      </c>
      <c r="AB26">
        <v>0</v>
      </c>
      <c r="AC26">
        <v>3</v>
      </c>
      <c r="AD26">
        <v>5</v>
      </c>
      <c r="AE26">
        <v>0</v>
      </c>
      <c r="AF26">
        <v>0</v>
      </c>
      <c r="AG26">
        <v>0</v>
      </c>
      <c r="AH26" t="s">
        <v>93</v>
      </c>
      <c r="AI26" s="1">
        <v>44474.792754629627</v>
      </c>
      <c r="AJ26">
        <v>235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</row>
    <row r="27" spans="1:57">
      <c r="A27" t="s">
        <v>154</v>
      </c>
      <c r="B27" t="s">
        <v>80</v>
      </c>
      <c r="C27" t="s">
        <v>155</v>
      </c>
      <c r="D27" t="s">
        <v>82</v>
      </c>
      <c r="E27" s="2" t="str">
        <f>HYPERLINK("capsilon://?command=openfolder&amp;siteaddress=FAM.docvelocity-na8.net&amp;folderid=FX75EC25D1-AFF1-54E7-1AD6-29590FE8795E","FX210914990")</f>
        <v>FX210914990</v>
      </c>
      <c r="F27" t="s">
        <v>19</v>
      </c>
      <c r="G27" t="s">
        <v>19</v>
      </c>
      <c r="H27" t="s">
        <v>83</v>
      </c>
      <c r="I27" t="s">
        <v>156</v>
      </c>
      <c r="J27">
        <v>43</v>
      </c>
      <c r="K27" t="s">
        <v>85</v>
      </c>
      <c r="L27" t="s">
        <v>86</v>
      </c>
      <c r="M27" t="s">
        <v>87</v>
      </c>
      <c r="N27">
        <v>1</v>
      </c>
      <c r="O27" s="1">
        <v>44474.762800925928</v>
      </c>
      <c r="P27" s="1">
        <v>44474.781759259262</v>
      </c>
      <c r="Q27">
        <v>175</v>
      </c>
      <c r="R27">
        <v>1463</v>
      </c>
      <c r="S27" t="b">
        <v>0</v>
      </c>
      <c r="T27" t="s">
        <v>88</v>
      </c>
      <c r="U27" t="b">
        <v>0</v>
      </c>
      <c r="V27" t="s">
        <v>123</v>
      </c>
      <c r="W27" s="1">
        <v>44474.781759259262</v>
      </c>
      <c r="X27">
        <v>1383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43</v>
      </c>
      <c r="AE27">
        <v>39</v>
      </c>
      <c r="AF27">
        <v>0</v>
      </c>
      <c r="AG27">
        <v>2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</row>
    <row r="28" spans="1:57">
      <c r="A28" t="s">
        <v>157</v>
      </c>
      <c r="B28" t="s">
        <v>80</v>
      </c>
      <c r="C28" t="s">
        <v>155</v>
      </c>
      <c r="D28" t="s">
        <v>82</v>
      </c>
      <c r="E28" s="2" t="str">
        <f>HYPERLINK("capsilon://?command=openfolder&amp;siteaddress=FAM.docvelocity-na8.net&amp;folderid=FX75EC25D1-AFF1-54E7-1AD6-29590FE8795E","FX210914990")</f>
        <v>FX210914990</v>
      </c>
      <c r="F28" t="s">
        <v>19</v>
      </c>
      <c r="G28" t="s">
        <v>19</v>
      </c>
      <c r="H28" t="s">
        <v>83</v>
      </c>
      <c r="I28" t="s">
        <v>156</v>
      </c>
      <c r="J28">
        <v>86</v>
      </c>
      <c r="K28" t="s">
        <v>85</v>
      </c>
      <c r="L28" t="s">
        <v>86</v>
      </c>
      <c r="M28" t="s">
        <v>87</v>
      </c>
      <c r="N28">
        <v>2</v>
      </c>
      <c r="O28" s="1">
        <v>44474.782800925925</v>
      </c>
      <c r="P28" s="1">
        <v>44474.842060185183</v>
      </c>
      <c r="Q28">
        <v>3780</v>
      </c>
      <c r="R28">
        <v>1340</v>
      </c>
      <c r="S28" t="b">
        <v>0</v>
      </c>
      <c r="T28" t="s">
        <v>88</v>
      </c>
      <c r="U28" t="b">
        <v>1</v>
      </c>
      <c r="V28" t="s">
        <v>100</v>
      </c>
      <c r="W28" s="1">
        <v>44474.79383101852</v>
      </c>
      <c r="X28">
        <v>924</v>
      </c>
      <c r="Y28">
        <v>78</v>
      </c>
      <c r="Z28">
        <v>0</v>
      </c>
      <c r="AA28">
        <v>78</v>
      </c>
      <c r="AB28">
        <v>0</v>
      </c>
      <c r="AC28">
        <v>34</v>
      </c>
      <c r="AD28">
        <v>8</v>
      </c>
      <c r="AE28">
        <v>0</v>
      </c>
      <c r="AF28">
        <v>0</v>
      </c>
      <c r="AG28">
        <v>0</v>
      </c>
      <c r="AH28" t="s">
        <v>97</v>
      </c>
      <c r="AI28" s="1">
        <v>44474.842060185183</v>
      </c>
      <c r="AJ28">
        <v>409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0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</row>
    <row r="29" spans="1:57">
      <c r="A29" t="s">
        <v>158</v>
      </c>
      <c r="B29" t="s">
        <v>80</v>
      </c>
      <c r="C29" t="s">
        <v>159</v>
      </c>
      <c r="D29" t="s">
        <v>82</v>
      </c>
      <c r="E29" s="2" t="str">
        <f>HYPERLINK("capsilon://?command=openfolder&amp;siteaddress=FAM.docvelocity-na8.net&amp;folderid=FXF68BFBB0-FBF5-9DD5-E415-6ACD3380AB63","FX2110157")</f>
        <v>FX2110157</v>
      </c>
      <c r="F29" t="s">
        <v>19</v>
      </c>
      <c r="G29" t="s">
        <v>19</v>
      </c>
      <c r="H29" t="s">
        <v>83</v>
      </c>
      <c r="I29" t="s">
        <v>160</v>
      </c>
      <c r="J29">
        <v>58</v>
      </c>
      <c r="K29" t="s">
        <v>85</v>
      </c>
      <c r="L29" t="s">
        <v>86</v>
      </c>
      <c r="M29" t="s">
        <v>87</v>
      </c>
      <c r="N29">
        <v>2</v>
      </c>
      <c r="O29" s="1">
        <v>44474.802094907405</v>
      </c>
      <c r="P29" s="1">
        <v>44474.851099537038</v>
      </c>
      <c r="Q29">
        <v>3217</v>
      </c>
      <c r="R29">
        <v>1017</v>
      </c>
      <c r="S29" t="b">
        <v>0</v>
      </c>
      <c r="T29" t="s">
        <v>88</v>
      </c>
      <c r="U29" t="b">
        <v>0</v>
      </c>
      <c r="V29" t="s">
        <v>138</v>
      </c>
      <c r="W29" s="1">
        <v>44474.805011574077</v>
      </c>
      <c r="X29">
        <v>228</v>
      </c>
      <c r="Y29">
        <v>57</v>
      </c>
      <c r="Z29">
        <v>0</v>
      </c>
      <c r="AA29">
        <v>57</v>
      </c>
      <c r="AB29">
        <v>0</v>
      </c>
      <c r="AC29">
        <v>31</v>
      </c>
      <c r="AD29">
        <v>1</v>
      </c>
      <c r="AE29">
        <v>0</v>
      </c>
      <c r="AF29">
        <v>0</v>
      </c>
      <c r="AG29">
        <v>0</v>
      </c>
      <c r="AH29" t="s">
        <v>97</v>
      </c>
      <c r="AI29" s="1">
        <v>44474.851099537038</v>
      </c>
      <c r="AJ29">
        <v>781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</row>
    <row r="30" spans="1:57">
      <c r="A30" t="s">
        <v>161</v>
      </c>
      <c r="B30" t="s">
        <v>80</v>
      </c>
      <c r="C30" t="s">
        <v>121</v>
      </c>
      <c r="D30" t="s">
        <v>82</v>
      </c>
      <c r="E30" s="2" t="str">
        <f>HYPERLINK("capsilon://?command=openfolder&amp;siteaddress=FAM.docvelocity-na8.net&amp;folderid=FX2B20324E-5579-0BDE-732F-2ED5B67CD8D4","FX21098243")</f>
        <v>FX21098243</v>
      </c>
      <c r="F30" t="s">
        <v>19</v>
      </c>
      <c r="G30" t="s">
        <v>19</v>
      </c>
      <c r="H30" t="s">
        <v>83</v>
      </c>
      <c r="I30" t="s">
        <v>162</v>
      </c>
      <c r="J30">
        <v>122</v>
      </c>
      <c r="K30" t="s">
        <v>85</v>
      </c>
      <c r="L30" t="s">
        <v>86</v>
      </c>
      <c r="M30" t="s">
        <v>87</v>
      </c>
      <c r="N30">
        <v>1</v>
      </c>
      <c r="O30" s="1">
        <v>44474.803194444445</v>
      </c>
      <c r="P30" s="1">
        <v>44475.244652777779</v>
      </c>
      <c r="Q30">
        <v>37327</v>
      </c>
      <c r="R30">
        <v>815</v>
      </c>
      <c r="S30" t="b">
        <v>0</v>
      </c>
      <c r="T30" t="s">
        <v>88</v>
      </c>
      <c r="U30" t="b">
        <v>0</v>
      </c>
      <c r="V30" t="s">
        <v>114</v>
      </c>
      <c r="W30" s="1">
        <v>44475.244652777779</v>
      </c>
      <c r="X30">
        <v>431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</v>
      </c>
      <c r="AE30">
        <v>113</v>
      </c>
      <c r="AF30">
        <v>0</v>
      </c>
      <c r="AG30">
        <v>4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</row>
    <row r="31" spans="1:57">
      <c r="A31" t="s">
        <v>163</v>
      </c>
      <c r="B31" t="s">
        <v>80</v>
      </c>
      <c r="C31" t="s">
        <v>121</v>
      </c>
      <c r="D31" t="s">
        <v>82</v>
      </c>
      <c r="E31" s="2" t="str">
        <f>HYPERLINK("capsilon://?command=openfolder&amp;siteaddress=FAM.docvelocity-na8.net&amp;folderid=FX2B20324E-5579-0BDE-732F-2ED5B67CD8D4","FX21098243")</f>
        <v>FX21098243</v>
      </c>
      <c r="F31" t="s">
        <v>19</v>
      </c>
      <c r="G31" t="s">
        <v>19</v>
      </c>
      <c r="H31" t="s">
        <v>83</v>
      </c>
      <c r="I31" t="s">
        <v>162</v>
      </c>
      <c r="J31">
        <v>244</v>
      </c>
      <c r="K31" t="s">
        <v>85</v>
      </c>
      <c r="L31" t="s">
        <v>86</v>
      </c>
      <c r="M31" t="s">
        <v>87</v>
      </c>
      <c r="N31">
        <v>2</v>
      </c>
      <c r="O31" s="1">
        <v>44475.246365740742</v>
      </c>
      <c r="P31" s="1">
        <v>44475.288229166668</v>
      </c>
      <c r="Q31">
        <v>1614</v>
      </c>
      <c r="R31">
        <v>2003</v>
      </c>
      <c r="S31" t="b">
        <v>0</v>
      </c>
      <c r="T31" t="s">
        <v>88</v>
      </c>
      <c r="U31" t="b">
        <v>1</v>
      </c>
      <c r="V31" t="s">
        <v>117</v>
      </c>
      <c r="W31" s="1">
        <v>44475.256701388891</v>
      </c>
      <c r="X31">
        <v>502</v>
      </c>
      <c r="Y31">
        <v>190</v>
      </c>
      <c r="Z31">
        <v>0</v>
      </c>
      <c r="AA31">
        <v>190</v>
      </c>
      <c r="AB31">
        <v>0</v>
      </c>
      <c r="AC31">
        <v>47</v>
      </c>
      <c r="AD31">
        <v>54</v>
      </c>
      <c r="AE31">
        <v>0</v>
      </c>
      <c r="AF31">
        <v>0</v>
      </c>
      <c r="AG31">
        <v>0</v>
      </c>
      <c r="AH31" t="s">
        <v>164</v>
      </c>
      <c r="AI31" s="1">
        <v>44475.288229166668</v>
      </c>
      <c r="AJ31">
        <v>1501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53</v>
      </c>
      <c r="AQ31">
        <v>0</v>
      </c>
      <c r="AR31">
        <v>0</v>
      </c>
      <c r="AS31">
        <v>0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</row>
    <row r="32" spans="1:57">
      <c r="A32" t="s">
        <v>165</v>
      </c>
      <c r="B32" t="s">
        <v>80</v>
      </c>
      <c r="C32" t="s">
        <v>166</v>
      </c>
      <c r="D32" t="s">
        <v>82</v>
      </c>
      <c r="E32" s="2" t="str">
        <f>HYPERLINK("capsilon://?command=openfolder&amp;siteaddress=FAM.docvelocity-na8.net&amp;folderid=FX73E3E24E-F590-166F-9D63-E6FC41D6FA88","FX210912094")</f>
        <v>FX210912094</v>
      </c>
      <c r="F32" t="s">
        <v>19</v>
      </c>
      <c r="G32" t="s">
        <v>19</v>
      </c>
      <c r="H32" t="s">
        <v>83</v>
      </c>
      <c r="I32" t="s">
        <v>167</v>
      </c>
      <c r="J32">
        <v>66</v>
      </c>
      <c r="K32" t="s">
        <v>85</v>
      </c>
      <c r="L32" t="s">
        <v>86</v>
      </c>
      <c r="M32" t="s">
        <v>87</v>
      </c>
      <c r="N32">
        <v>2</v>
      </c>
      <c r="O32" s="1">
        <v>44475.319050925929</v>
      </c>
      <c r="P32" s="1">
        <v>44475.349039351851</v>
      </c>
      <c r="Q32">
        <v>2342</v>
      </c>
      <c r="R32">
        <v>249</v>
      </c>
      <c r="S32" t="b">
        <v>0</v>
      </c>
      <c r="T32" t="s">
        <v>88</v>
      </c>
      <c r="U32" t="b">
        <v>0</v>
      </c>
      <c r="V32" t="s">
        <v>117</v>
      </c>
      <c r="W32" s="1">
        <v>44475.342731481483</v>
      </c>
      <c r="X32">
        <v>160</v>
      </c>
      <c r="Y32">
        <v>0</v>
      </c>
      <c r="Z32">
        <v>0</v>
      </c>
      <c r="AA32">
        <v>0</v>
      </c>
      <c r="AB32">
        <v>52</v>
      </c>
      <c r="AC32">
        <v>0</v>
      </c>
      <c r="AD32">
        <v>66</v>
      </c>
      <c r="AE32">
        <v>0</v>
      </c>
      <c r="AF32">
        <v>0</v>
      </c>
      <c r="AG32">
        <v>0</v>
      </c>
      <c r="AH32" t="s">
        <v>164</v>
      </c>
      <c r="AI32" s="1">
        <v>44475.349039351851</v>
      </c>
      <c r="AJ32">
        <v>55</v>
      </c>
      <c r="AK32">
        <v>0</v>
      </c>
      <c r="AL32">
        <v>0</v>
      </c>
      <c r="AM32">
        <v>0</v>
      </c>
      <c r="AN32">
        <v>52</v>
      </c>
      <c r="AO32">
        <v>0</v>
      </c>
      <c r="AP32">
        <v>66</v>
      </c>
      <c r="AQ32">
        <v>0</v>
      </c>
      <c r="AR32">
        <v>0</v>
      </c>
      <c r="AS32">
        <v>0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</row>
    <row r="33" spans="1:57">
      <c r="A33" t="s">
        <v>168</v>
      </c>
      <c r="B33" t="s">
        <v>80</v>
      </c>
      <c r="C33" t="s">
        <v>169</v>
      </c>
      <c r="D33" t="s">
        <v>82</v>
      </c>
      <c r="E33" s="2" t="str">
        <f>HYPERLINK("capsilon://?command=openfolder&amp;siteaddress=FAM.docvelocity-na8.net&amp;folderid=FX025F52E7-0409-4B7C-DBEF-226D4EEFFE32","FX210912058")</f>
        <v>FX210912058</v>
      </c>
      <c r="F33" t="s">
        <v>19</v>
      </c>
      <c r="G33" t="s">
        <v>19</v>
      </c>
      <c r="H33" t="s">
        <v>83</v>
      </c>
      <c r="I33" t="s">
        <v>170</v>
      </c>
      <c r="J33">
        <v>99</v>
      </c>
      <c r="K33" t="s">
        <v>85</v>
      </c>
      <c r="L33" t="s">
        <v>86</v>
      </c>
      <c r="M33" t="s">
        <v>87</v>
      </c>
      <c r="N33">
        <v>2</v>
      </c>
      <c r="O33" s="1">
        <v>44475.344548611109</v>
      </c>
      <c r="P33" s="1">
        <v>44475.381168981483</v>
      </c>
      <c r="Q33">
        <v>1037</v>
      </c>
      <c r="R33">
        <v>2127</v>
      </c>
      <c r="S33" t="b">
        <v>0</v>
      </c>
      <c r="T33" t="s">
        <v>88</v>
      </c>
      <c r="U33" t="b">
        <v>0</v>
      </c>
      <c r="V33" t="s">
        <v>171</v>
      </c>
      <c r="W33" s="1">
        <v>44475.36215277778</v>
      </c>
      <c r="X33">
        <v>1498</v>
      </c>
      <c r="Y33">
        <v>103</v>
      </c>
      <c r="Z33">
        <v>0</v>
      </c>
      <c r="AA33">
        <v>103</v>
      </c>
      <c r="AB33">
        <v>0</v>
      </c>
      <c r="AC33">
        <v>61</v>
      </c>
      <c r="AD33">
        <v>-4</v>
      </c>
      <c r="AE33">
        <v>0</v>
      </c>
      <c r="AF33">
        <v>0</v>
      </c>
      <c r="AG33">
        <v>0</v>
      </c>
      <c r="AH33" t="s">
        <v>164</v>
      </c>
      <c r="AI33" s="1">
        <v>44475.381168981483</v>
      </c>
      <c r="AJ33">
        <v>629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-4</v>
      </c>
      <c r="AQ33">
        <v>0</v>
      </c>
      <c r="AR33">
        <v>0</v>
      </c>
      <c r="AS33">
        <v>0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</row>
    <row r="34" spans="1:57">
      <c r="A34" t="s">
        <v>172</v>
      </c>
      <c r="B34" t="s">
        <v>80</v>
      </c>
      <c r="C34" t="s">
        <v>169</v>
      </c>
      <c r="D34" t="s">
        <v>82</v>
      </c>
      <c r="E34" s="2" t="str">
        <f>HYPERLINK("capsilon://?command=openfolder&amp;siteaddress=FAM.docvelocity-na8.net&amp;folderid=FX025F52E7-0409-4B7C-DBEF-226D4EEFFE32","FX210912058")</f>
        <v>FX210912058</v>
      </c>
      <c r="F34" t="s">
        <v>19</v>
      </c>
      <c r="G34" t="s">
        <v>19</v>
      </c>
      <c r="H34" t="s">
        <v>83</v>
      </c>
      <c r="I34" t="s">
        <v>173</v>
      </c>
      <c r="J34">
        <v>26</v>
      </c>
      <c r="K34" t="s">
        <v>85</v>
      </c>
      <c r="L34" t="s">
        <v>86</v>
      </c>
      <c r="M34" t="s">
        <v>87</v>
      </c>
      <c r="N34">
        <v>1</v>
      </c>
      <c r="O34" s="1">
        <v>44475.345601851855</v>
      </c>
      <c r="P34" s="1">
        <v>44475.371388888889</v>
      </c>
      <c r="Q34">
        <v>1147</v>
      </c>
      <c r="R34">
        <v>1081</v>
      </c>
      <c r="S34" t="b">
        <v>0</v>
      </c>
      <c r="T34" t="s">
        <v>88</v>
      </c>
      <c r="U34" t="b">
        <v>0</v>
      </c>
      <c r="V34" t="s">
        <v>117</v>
      </c>
      <c r="W34" s="1">
        <v>44475.371388888889</v>
      </c>
      <c r="X34">
        <v>1063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</v>
      </c>
      <c r="AE34">
        <v>21</v>
      </c>
      <c r="AF34">
        <v>0</v>
      </c>
      <c r="AG34">
        <v>2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</row>
    <row r="35" spans="1:57">
      <c r="A35" t="s">
        <v>174</v>
      </c>
      <c r="B35" t="s">
        <v>80</v>
      </c>
      <c r="C35" t="s">
        <v>169</v>
      </c>
      <c r="D35" t="s">
        <v>82</v>
      </c>
      <c r="E35" s="2" t="str">
        <f>HYPERLINK("capsilon://?command=openfolder&amp;siteaddress=FAM.docvelocity-na8.net&amp;folderid=FX025F52E7-0409-4B7C-DBEF-226D4EEFFE32","FX210912058")</f>
        <v>FX210912058</v>
      </c>
      <c r="F35" t="s">
        <v>19</v>
      </c>
      <c r="G35" t="s">
        <v>19</v>
      </c>
      <c r="H35" t="s">
        <v>83</v>
      </c>
      <c r="I35" t="s">
        <v>175</v>
      </c>
      <c r="J35">
        <v>29</v>
      </c>
      <c r="K35" t="s">
        <v>85</v>
      </c>
      <c r="L35" t="s">
        <v>86</v>
      </c>
      <c r="M35" t="s">
        <v>87</v>
      </c>
      <c r="N35">
        <v>2</v>
      </c>
      <c r="O35" s="1">
        <v>44475.355347222219</v>
      </c>
      <c r="P35" s="1">
        <v>44475.385775462964</v>
      </c>
      <c r="Q35">
        <v>2336</v>
      </c>
      <c r="R35">
        <v>293</v>
      </c>
      <c r="S35" t="b">
        <v>0</v>
      </c>
      <c r="T35" t="s">
        <v>88</v>
      </c>
      <c r="U35" t="b">
        <v>0</v>
      </c>
      <c r="V35" t="s">
        <v>114</v>
      </c>
      <c r="W35" s="1">
        <v>44475.36005787037</v>
      </c>
      <c r="X35">
        <v>71</v>
      </c>
      <c r="Y35">
        <v>9</v>
      </c>
      <c r="Z35">
        <v>0</v>
      </c>
      <c r="AA35">
        <v>9</v>
      </c>
      <c r="AB35">
        <v>0</v>
      </c>
      <c r="AC35">
        <v>3</v>
      </c>
      <c r="AD35">
        <v>20</v>
      </c>
      <c r="AE35">
        <v>0</v>
      </c>
      <c r="AF35">
        <v>0</v>
      </c>
      <c r="AG35">
        <v>0</v>
      </c>
      <c r="AH35" t="s">
        <v>176</v>
      </c>
      <c r="AI35" s="1">
        <v>44475.385775462964</v>
      </c>
      <c r="AJ35">
        <v>222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0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</row>
    <row r="36" spans="1:57">
      <c r="A36" t="s">
        <v>177</v>
      </c>
      <c r="B36" t="s">
        <v>80</v>
      </c>
      <c r="C36" t="s">
        <v>178</v>
      </c>
      <c r="D36" t="s">
        <v>82</v>
      </c>
      <c r="E36" s="2" t="str">
        <f>HYPERLINK("capsilon://?command=openfolder&amp;siteaddress=FAM.docvelocity-na8.net&amp;folderid=FX475301A1-A732-3FD4-F384-FA2F31AE4B0B","FX21093142")</f>
        <v>FX21093142</v>
      </c>
      <c r="F36" t="s">
        <v>19</v>
      </c>
      <c r="G36" t="s">
        <v>19</v>
      </c>
      <c r="H36" t="s">
        <v>83</v>
      </c>
      <c r="I36" t="s">
        <v>179</v>
      </c>
      <c r="J36">
        <v>29</v>
      </c>
      <c r="K36" t="s">
        <v>85</v>
      </c>
      <c r="L36" t="s">
        <v>86</v>
      </c>
      <c r="M36" t="s">
        <v>87</v>
      </c>
      <c r="N36">
        <v>2</v>
      </c>
      <c r="O36" s="1">
        <v>44475.370081018518</v>
      </c>
      <c r="P36" s="1">
        <v>44475.387696759259</v>
      </c>
      <c r="Q36">
        <v>1252</v>
      </c>
      <c r="R36">
        <v>270</v>
      </c>
      <c r="S36" t="b">
        <v>0</v>
      </c>
      <c r="T36" t="s">
        <v>88</v>
      </c>
      <c r="U36" t="b">
        <v>0</v>
      </c>
      <c r="V36" t="s">
        <v>180</v>
      </c>
      <c r="W36" s="1">
        <v>44475.371192129627</v>
      </c>
      <c r="X36">
        <v>92</v>
      </c>
      <c r="Y36">
        <v>9</v>
      </c>
      <c r="Z36">
        <v>0</v>
      </c>
      <c r="AA36">
        <v>9</v>
      </c>
      <c r="AB36">
        <v>0</v>
      </c>
      <c r="AC36">
        <v>1</v>
      </c>
      <c r="AD36">
        <v>20</v>
      </c>
      <c r="AE36">
        <v>0</v>
      </c>
      <c r="AF36">
        <v>0</v>
      </c>
      <c r="AG36">
        <v>0</v>
      </c>
      <c r="AH36" t="s">
        <v>164</v>
      </c>
      <c r="AI36" s="1">
        <v>44475.387696759259</v>
      </c>
      <c r="AJ36">
        <v>178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0</v>
      </c>
      <c r="AR36">
        <v>0</v>
      </c>
      <c r="AS36">
        <v>0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</row>
    <row r="37" spans="1:57">
      <c r="A37" t="s">
        <v>181</v>
      </c>
      <c r="B37" t="s">
        <v>80</v>
      </c>
      <c r="C37" t="s">
        <v>169</v>
      </c>
      <c r="D37" t="s">
        <v>82</v>
      </c>
      <c r="E37" s="2" t="str">
        <f>HYPERLINK("capsilon://?command=openfolder&amp;siteaddress=FAM.docvelocity-na8.net&amp;folderid=FX025F52E7-0409-4B7C-DBEF-226D4EEFFE32","FX210912058")</f>
        <v>FX210912058</v>
      </c>
      <c r="F37" t="s">
        <v>19</v>
      </c>
      <c r="G37" t="s">
        <v>19</v>
      </c>
      <c r="H37" t="s">
        <v>83</v>
      </c>
      <c r="I37" t="s">
        <v>173</v>
      </c>
      <c r="J37">
        <v>52</v>
      </c>
      <c r="K37" t="s">
        <v>85</v>
      </c>
      <c r="L37" t="s">
        <v>86</v>
      </c>
      <c r="M37" t="s">
        <v>87</v>
      </c>
      <c r="N37">
        <v>2</v>
      </c>
      <c r="O37" s="1">
        <v>44475.372118055559</v>
      </c>
      <c r="P37" s="1">
        <v>44475.385625000003</v>
      </c>
      <c r="Q37">
        <v>292</v>
      </c>
      <c r="R37">
        <v>875</v>
      </c>
      <c r="S37" t="b">
        <v>0</v>
      </c>
      <c r="T37" t="s">
        <v>88</v>
      </c>
      <c r="U37" t="b">
        <v>1</v>
      </c>
      <c r="V37" t="s">
        <v>182</v>
      </c>
      <c r="W37" s="1">
        <v>44475.377835648149</v>
      </c>
      <c r="X37">
        <v>491</v>
      </c>
      <c r="Y37">
        <v>42</v>
      </c>
      <c r="Z37">
        <v>0</v>
      </c>
      <c r="AA37">
        <v>42</v>
      </c>
      <c r="AB37">
        <v>0</v>
      </c>
      <c r="AC37">
        <v>8</v>
      </c>
      <c r="AD37">
        <v>10</v>
      </c>
      <c r="AE37">
        <v>0</v>
      </c>
      <c r="AF37">
        <v>0</v>
      </c>
      <c r="AG37">
        <v>0</v>
      </c>
      <c r="AH37" t="s">
        <v>164</v>
      </c>
      <c r="AI37" s="1">
        <v>44475.385625000003</v>
      </c>
      <c r="AJ37">
        <v>384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0</v>
      </c>
      <c r="AS37">
        <v>0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</row>
    <row r="38" spans="1:57">
      <c r="A38" t="s">
        <v>183</v>
      </c>
      <c r="B38" t="s">
        <v>80</v>
      </c>
      <c r="C38" t="s">
        <v>184</v>
      </c>
      <c r="D38" t="s">
        <v>82</v>
      </c>
      <c r="E38" s="2" t="str">
        <f>HYPERLINK("capsilon://?command=openfolder&amp;siteaddress=FAM.docvelocity-na8.net&amp;folderid=FX44D50C53-B7A1-13D4-08F4-6DF7AA73C64D","FX210912179")</f>
        <v>FX210912179</v>
      </c>
      <c r="F38" t="s">
        <v>19</v>
      </c>
      <c r="G38" t="s">
        <v>19</v>
      </c>
      <c r="H38" t="s">
        <v>83</v>
      </c>
      <c r="I38" t="s">
        <v>185</v>
      </c>
      <c r="J38">
        <v>180</v>
      </c>
      <c r="K38" t="s">
        <v>85</v>
      </c>
      <c r="L38" t="s">
        <v>86</v>
      </c>
      <c r="M38" t="s">
        <v>87</v>
      </c>
      <c r="N38">
        <v>1</v>
      </c>
      <c r="O38" s="1">
        <v>44475.393807870372</v>
      </c>
      <c r="P38" s="1">
        <v>44475.459444444445</v>
      </c>
      <c r="Q38">
        <v>1002</v>
      </c>
      <c r="R38">
        <v>4669</v>
      </c>
      <c r="S38" t="b">
        <v>0</v>
      </c>
      <c r="T38" t="s">
        <v>88</v>
      </c>
      <c r="U38" t="b">
        <v>0</v>
      </c>
      <c r="V38" t="s">
        <v>117</v>
      </c>
      <c r="W38" s="1">
        <v>44475.459444444445</v>
      </c>
      <c r="X38">
        <v>438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180</v>
      </c>
      <c r="AE38">
        <v>168</v>
      </c>
      <c r="AF38">
        <v>0</v>
      </c>
      <c r="AG38">
        <v>12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</row>
    <row r="39" spans="1:57">
      <c r="A39" t="s">
        <v>186</v>
      </c>
      <c r="B39" t="s">
        <v>80</v>
      </c>
      <c r="C39" t="s">
        <v>187</v>
      </c>
      <c r="D39" t="s">
        <v>82</v>
      </c>
      <c r="E39" s="2" t="str">
        <f>HYPERLINK("capsilon://?command=openfolder&amp;siteaddress=FAM.docvelocity-na8.net&amp;folderid=FX7AEC8EE2-C4DD-AF35-0AFB-F4DC4001EF5E","FX210812463")</f>
        <v>FX210812463</v>
      </c>
      <c r="F39" t="s">
        <v>19</v>
      </c>
      <c r="G39" t="s">
        <v>19</v>
      </c>
      <c r="H39" t="s">
        <v>83</v>
      </c>
      <c r="I39" t="s">
        <v>188</v>
      </c>
      <c r="J39">
        <v>66</v>
      </c>
      <c r="K39" t="s">
        <v>85</v>
      </c>
      <c r="L39" t="s">
        <v>86</v>
      </c>
      <c r="M39" t="s">
        <v>87</v>
      </c>
      <c r="N39">
        <v>1</v>
      </c>
      <c r="O39" s="1">
        <v>44475.405891203707</v>
      </c>
      <c r="P39" s="1">
        <v>44475.43546296296</v>
      </c>
      <c r="Q39">
        <v>1554</v>
      </c>
      <c r="R39">
        <v>1001</v>
      </c>
      <c r="S39" t="b">
        <v>0</v>
      </c>
      <c r="T39" t="s">
        <v>88</v>
      </c>
      <c r="U39" t="b">
        <v>0</v>
      </c>
      <c r="V39" t="s">
        <v>117</v>
      </c>
      <c r="W39" s="1">
        <v>44475.43546296296</v>
      </c>
      <c r="X39">
        <v>453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66</v>
      </c>
      <c r="AE39">
        <v>52</v>
      </c>
      <c r="AF39">
        <v>0</v>
      </c>
      <c r="AG39">
        <v>1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</row>
    <row r="40" spans="1:57">
      <c r="A40" t="s">
        <v>189</v>
      </c>
      <c r="B40" t="s">
        <v>80</v>
      </c>
      <c r="C40" t="s">
        <v>187</v>
      </c>
      <c r="D40" t="s">
        <v>82</v>
      </c>
      <c r="E40" s="2" t="str">
        <f>HYPERLINK("capsilon://?command=openfolder&amp;siteaddress=FAM.docvelocity-na8.net&amp;folderid=FX7AEC8EE2-C4DD-AF35-0AFB-F4DC4001EF5E","FX210812463")</f>
        <v>FX210812463</v>
      </c>
      <c r="F40" t="s">
        <v>19</v>
      </c>
      <c r="G40" t="s">
        <v>19</v>
      </c>
      <c r="H40" t="s">
        <v>83</v>
      </c>
      <c r="I40" t="s">
        <v>188</v>
      </c>
      <c r="J40">
        <v>38</v>
      </c>
      <c r="K40" t="s">
        <v>85</v>
      </c>
      <c r="L40" t="s">
        <v>86</v>
      </c>
      <c r="M40" t="s">
        <v>87</v>
      </c>
      <c r="N40">
        <v>2</v>
      </c>
      <c r="O40" s="1">
        <v>44475.436527777776</v>
      </c>
      <c r="P40" s="1">
        <v>44475.482858796298</v>
      </c>
      <c r="Q40">
        <v>3082</v>
      </c>
      <c r="R40">
        <v>921</v>
      </c>
      <c r="S40" t="b">
        <v>0</v>
      </c>
      <c r="T40" t="s">
        <v>88</v>
      </c>
      <c r="U40" t="b">
        <v>1</v>
      </c>
      <c r="V40" t="s">
        <v>100</v>
      </c>
      <c r="W40" s="1">
        <v>44475.44327546296</v>
      </c>
      <c r="X40">
        <v>547</v>
      </c>
      <c r="Y40">
        <v>37</v>
      </c>
      <c r="Z40">
        <v>0</v>
      </c>
      <c r="AA40">
        <v>37</v>
      </c>
      <c r="AB40">
        <v>0</v>
      </c>
      <c r="AC40">
        <v>22</v>
      </c>
      <c r="AD40">
        <v>1</v>
      </c>
      <c r="AE40">
        <v>0</v>
      </c>
      <c r="AF40">
        <v>0</v>
      </c>
      <c r="AG40">
        <v>0</v>
      </c>
      <c r="AH40" t="s">
        <v>93</v>
      </c>
      <c r="AI40" s="1">
        <v>44475.482858796298</v>
      </c>
      <c r="AJ40">
        <v>366</v>
      </c>
      <c r="AK40">
        <v>2</v>
      </c>
      <c r="AL40">
        <v>0</v>
      </c>
      <c r="AM40">
        <v>2</v>
      </c>
      <c r="AN40">
        <v>0</v>
      </c>
      <c r="AO40">
        <v>2</v>
      </c>
      <c r="AP40">
        <v>-1</v>
      </c>
      <c r="AQ40">
        <v>0</v>
      </c>
      <c r="AR40">
        <v>0</v>
      </c>
      <c r="AS40">
        <v>0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</row>
    <row r="41" spans="1:57">
      <c r="A41" t="s">
        <v>190</v>
      </c>
      <c r="B41" t="s">
        <v>80</v>
      </c>
      <c r="C41" t="s">
        <v>191</v>
      </c>
      <c r="D41" t="s">
        <v>82</v>
      </c>
      <c r="E41" s="2" t="str">
        <f>HYPERLINK("capsilon://?command=openfolder&amp;siteaddress=FAM.docvelocity-na8.net&amp;folderid=FXA0DC9ECF-837C-D5BE-3098-8C6981DEE39C","FX21102221")</f>
        <v>FX21102221</v>
      </c>
      <c r="F41" t="s">
        <v>19</v>
      </c>
      <c r="G41" t="s">
        <v>19</v>
      </c>
      <c r="H41" t="s">
        <v>83</v>
      </c>
      <c r="I41" t="s">
        <v>192</v>
      </c>
      <c r="J41">
        <v>26</v>
      </c>
      <c r="K41" t="s">
        <v>85</v>
      </c>
      <c r="L41" t="s">
        <v>86</v>
      </c>
      <c r="M41" t="s">
        <v>87</v>
      </c>
      <c r="N41">
        <v>2</v>
      </c>
      <c r="O41" s="1">
        <v>44475.441064814811</v>
      </c>
      <c r="P41" s="1">
        <v>44475.484050925923</v>
      </c>
      <c r="Q41">
        <v>2964</v>
      </c>
      <c r="R41">
        <v>750</v>
      </c>
      <c r="S41" t="b">
        <v>0</v>
      </c>
      <c r="T41" t="s">
        <v>88</v>
      </c>
      <c r="U41" t="b">
        <v>0</v>
      </c>
      <c r="V41" t="s">
        <v>136</v>
      </c>
      <c r="W41" s="1">
        <v>44475.452187499999</v>
      </c>
      <c r="X41">
        <v>466</v>
      </c>
      <c r="Y41">
        <v>21</v>
      </c>
      <c r="Z41">
        <v>0</v>
      </c>
      <c r="AA41">
        <v>21</v>
      </c>
      <c r="AB41">
        <v>0</v>
      </c>
      <c r="AC41">
        <v>3</v>
      </c>
      <c r="AD41">
        <v>5</v>
      </c>
      <c r="AE41">
        <v>0</v>
      </c>
      <c r="AF41">
        <v>0</v>
      </c>
      <c r="AG41">
        <v>0</v>
      </c>
      <c r="AH41" t="s">
        <v>93</v>
      </c>
      <c r="AI41" s="1">
        <v>44475.484050925923</v>
      </c>
      <c r="AJ41">
        <v>76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0</v>
      </c>
      <c r="AR41">
        <v>0</v>
      </c>
      <c r="AS41">
        <v>0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</row>
    <row r="42" spans="1:57">
      <c r="A42" t="s">
        <v>193</v>
      </c>
      <c r="B42" t="s">
        <v>80</v>
      </c>
      <c r="C42" t="s">
        <v>184</v>
      </c>
      <c r="D42" t="s">
        <v>82</v>
      </c>
      <c r="E42" s="2" t="str">
        <f>HYPERLINK("capsilon://?command=openfolder&amp;siteaddress=FAM.docvelocity-na8.net&amp;folderid=FX44D50C53-B7A1-13D4-08F4-6DF7AA73C64D","FX210912179")</f>
        <v>FX210912179</v>
      </c>
      <c r="F42" t="s">
        <v>19</v>
      </c>
      <c r="G42" t="s">
        <v>19</v>
      </c>
      <c r="H42" t="s">
        <v>83</v>
      </c>
      <c r="I42" t="s">
        <v>185</v>
      </c>
      <c r="J42">
        <v>702</v>
      </c>
      <c r="K42" t="s">
        <v>85</v>
      </c>
      <c r="L42" t="s">
        <v>86</v>
      </c>
      <c r="M42" t="s">
        <v>87</v>
      </c>
      <c r="N42">
        <v>2</v>
      </c>
      <c r="O42" s="1">
        <v>44475.462569444448</v>
      </c>
      <c r="P42" s="1">
        <v>44475.569525462961</v>
      </c>
      <c r="Q42">
        <v>3015</v>
      </c>
      <c r="R42">
        <v>6226</v>
      </c>
      <c r="S42" t="b">
        <v>0</v>
      </c>
      <c r="T42" t="s">
        <v>88</v>
      </c>
      <c r="U42" t="b">
        <v>1</v>
      </c>
      <c r="V42" t="s">
        <v>114</v>
      </c>
      <c r="W42" s="1">
        <v>44475.515370370369</v>
      </c>
      <c r="X42">
        <v>4533</v>
      </c>
      <c r="Y42">
        <v>552</v>
      </c>
      <c r="Z42">
        <v>0</v>
      </c>
      <c r="AA42">
        <v>552</v>
      </c>
      <c r="AB42">
        <v>0</v>
      </c>
      <c r="AC42">
        <v>439</v>
      </c>
      <c r="AD42">
        <v>150</v>
      </c>
      <c r="AE42">
        <v>0</v>
      </c>
      <c r="AF42">
        <v>0</v>
      </c>
      <c r="AG42">
        <v>0</v>
      </c>
      <c r="AH42" t="s">
        <v>93</v>
      </c>
      <c r="AI42" s="1">
        <v>44475.569525462961</v>
      </c>
      <c r="AJ42">
        <v>1636</v>
      </c>
      <c r="AK42">
        <v>3</v>
      </c>
      <c r="AL42">
        <v>0</v>
      </c>
      <c r="AM42">
        <v>3</v>
      </c>
      <c r="AN42">
        <v>0</v>
      </c>
      <c r="AO42">
        <v>3</v>
      </c>
      <c r="AP42">
        <v>147</v>
      </c>
      <c r="AQ42">
        <v>0</v>
      </c>
      <c r="AR42">
        <v>0</v>
      </c>
      <c r="AS42">
        <v>0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</row>
    <row r="43" spans="1:57">
      <c r="A43" t="s">
        <v>194</v>
      </c>
      <c r="B43" t="s">
        <v>80</v>
      </c>
      <c r="C43" t="s">
        <v>195</v>
      </c>
      <c r="D43" t="s">
        <v>82</v>
      </c>
      <c r="E43" s="2" t="str">
        <f>HYPERLINK("capsilon://?command=openfolder&amp;siteaddress=FAM.docvelocity-na8.net&amp;folderid=FXEB6807EA-7419-08A6-E9C2-9AF6064BED16","FX210912690")</f>
        <v>FX210912690</v>
      </c>
      <c r="F43" t="s">
        <v>19</v>
      </c>
      <c r="G43" t="s">
        <v>19</v>
      </c>
      <c r="H43" t="s">
        <v>83</v>
      </c>
      <c r="I43" t="s">
        <v>196</v>
      </c>
      <c r="J43">
        <v>29</v>
      </c>
      <c r="K43" t="s">
        <v>85</v>
      </c>
      <c r="L43" t="s">
        <v>86</v>
      </c>
      <c r="M43" t="s">
        <v>87</v>
      </c>
      <c r="N43">
        <v>2</v>
      </c>
      <c r="O43" s="1">
        <v>44475.464641203704</v>
      </c>
      <c r="P43" s="1">
        <v>44475.485138888886</v>
      </c>
      <c r="Q43">
        <v>1406</v>
      </c>
      <c r="R43">
        <v>365</v>
      </c>
      <c r="S43" t="b">
        <v>0</v>
      </c>
      <c r="T43" t="s">
        <v>88</v>
      </c>
      <c r="U43" t="b">
        <v>0</v>
      </c>
      <c r="V43" t="s">
        <v>100</v>
      </c>
      <c r="W43" s="1">
        <v>44475.46837962963</v>
      </c>
      <c r="X43">
        <v>265</v>
      </c>
      <c r="Y43">
        <v>9</v>
      </c>
      <c r="Z43">
        <v>0</v>
      </c>
      <c r="AA43">
        <v>9</v>
      </c>
      <c r="AB43">
        <v>0</v>
      </c>
      <c r="AC43">
        <v>6</v>
      </c>
      <c r="AD43">
        <v>20</v>
      </c>
      <c r="AE43">
        <v>0</v>
      </c>
      <c r="AF43">
        <v>0</v>
      </c>
      <c r="AG43">
        <v>0</v>
      </c>
      <c r="AH43" t="s">
        <v>93</v>
      </c>
      <c r="AI43" s="1">
        <v>44475.485138888886</v>
      </c>
      <c r="AJ43">
        <v>94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</v>
      </c>
      <c r="AQ43">
        <v>0</v>
      </c>
      <c r="AR43">
        <v>0</v>
      </c>
      <c r="AS43">
        <v>0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</row>
    <row r="44" spans="1:57">
      <c r="A44" t="s">
        <v>197</v>
      </c>
      <c r="B44" t="s">
        <v>80</v>
      </c>
      <c r="C44" t="s">
        <v>195</v>
      </c>
      <c r="D44" t="s">
        <v>82</v>
      </c>
      <c r="E44" s="2" t="str">
        <f>HYPERLINK("capsilon://?command=openfolder&amp;siteaddress=FAM.docvelocity-na8.net&amp;folderid=FXEB6807EA-7419-08A6-E9C2-9AF6064BED16","FX210912690")</f>
        <v>FX210912690</v>
      </c>
      <c r="F44" t="s">
        <v>19</v>
      </c>
      <c r="G44" t="s">
        <v>19</v>
      </c>
      <c r="H44" t="s">
        <v>83</v>
      </c>
      <c r="I44" t="s">
        <v>198</v>
      </c>
      <c r="J44">
        <v>29</v>
      </c>
      <c r="K44" t="s">
        <v>85</v>
      </c>
      <c r="L44" t="s">
        <v>86</v>
      </c>
      <c r="M44" t="s">
        <v>87</v>
      </c>
      <c r="N44">
        <v>2</v>
      </c>
      <c r="O44" s="1">
        <v>44475.465381944443</v>
      </c>
      <c r="P44" s="1">
        <v>44475.486111111109</v>
      </c>
      <c r="Q44">
        <v>1524</v>
      </c>
      <c r="R44">
        <v>267</v>
      </c>
      <c r="S44" t="b">
        <v>0</v>
      </c>
      <c r="T44" t="s">
        <v>88</v>
      </c>
      <c r="U44" t="b">
        <v>0</v>
      </c>
      <c r="V44" t="s">
        <v>92</v>
      </c>
      <c r="W44" s="1">
        <v>44475.468553240738</v>
      </c>
      <c r="X44">
        <v>174</v>
      </c>
      <c r="Y44">
        <v>9</v>
      </c>
      <c r="Z44">
        <v>0</v>
      </c>
      <c r="AA44">
        <v>9</v>
      </c>
      <c r="AB44">
        <v>0</v>
      </c>
      <c r="AC44">
        <v>4</v>
      </c>
      <c r="AD44">
        <v>20</v>
      </c>
      <c r="AE44">
        <v>0</v>
      </c>
      <c r="AF44">
        <v>0</v>
      </c>
      <c r="AG44">
        <v>0</v>
      </c>
      <c r="AH44" t="s">
        <v>93</v>
      </c>
      <c r="AI44" s="1">
        <v>44475.486111111109</v>
      </c>
      <c r="AJ44">
        <v>83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0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</row>
    <row r="45" spans="1:57">
      <c r="A45" t="s">
        <v>199</v>
      </c>
      <c r="B45" t="s">
        <v>80</v>
      </c>
      <c r="C45" t="s">
        <v>195</v>
      </c>
      <c r="D45" t="s">
        <v>82</v>
      </c>
      <c r="E45" s="2" t="str">
        <f>HYPERLINK("capsilon://?command=openfolder&amp;siteaddress=FAM.docvelocity-na8.net&amp;folderid=FXEB6807EA-7419-08A6-E9C2-9AF6064BED16","FX210912690")</f>
        <v>FX210912690</v>
      </c>
      <c r="F45" t="s">
        <v>19</v>
      </c>
      <c r="G45" t="s">
        <v>19</v>
      </c>
      <c r="H45" t="s">
        <v>83</v>
      </c>
      <c r="I45" t="s">
        <v>200</v>
      </c>
      <c r="J45">
        <v>29</v>
      </c>
      <c r="K45" t="s">
        <v>85</v>
      </c>
      <c r="L45" t="s">
        <v>86</v>
      </c>
      <c r="M45" t="s">
        <v>87</v>
      </c>
      <c r="N45">
        <v>2</v>
      </c>
      <c r="O45" s="1">
        <v>44475.465729166666</v>
      </c>
      <c r="P45" s="1">
        <v>44475.487222222226</v>
      </c>
      <c r="Q45">
        <v>1672</v>
      </c>
      <c r="R45">
        <v>185</v>
      </c>
      <c r="S45" t="b">
        <v>0</v>
      </c>
      <c r="T45" t="s">
        <v>88</v>
      </c>
      <c r="U45" t="b">
        <v>0</v>
      </c>
      <c r="V45" t="s">
        <v>96</v>
      </c>
      <c r="W45" s="1">
        <v>44475.469328703701</v>
      </c>
      <c r="X45">
        <v>83</v>
      </c>
      <c r="Y45">
        <v>9</v>
      </c>
      <c r="Z45">
        <v>0</v>
      </c>
      <c r="AA45">
        <v>9</v>
      </c>
      <c r="AB45">
        <v>0</v>
      </c>
      <c r="AC45">
        <v>6</v>
      </c>
      <c r="AD45">
        <v>20</v>
      </c>
      <c r="AE45">
        <v>0</v>
      </c>
      <c r="AF45">
        <v>0</v>
      </c>
      <c r="AG45">
        <v>0</v>
      </c>
      <c r="AH45" t="s">
        <v>93</v>
      </c>
      <c r="AI45" s="1">
        <v>44475.487222222226</v>
      </c>
      <c r="AJ45">
        <v>95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</v>
      </c>
      <c r="AQ45">
        <v>0</v>
      </c>
      <c r="AR45">
        <v>0</v>
      </c>
      <c r="AS45">
        <v>0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</row>
    <row r="46" spans="1:57">
      <c r="A46" t="s">
        <v>201</v>
      </c>
      <c r="B46" t="s">
        <v>80</v>
      </c>
      <c r="C46" t="s">
        <v>195</v>
      </c>
      <c r="D46" t="s">
        <v>82</v>
      </c>
      <c r="E46" s="2" t="str">
        <f>HYPERLINK("capsilon://?command=openfolder&amp;siteaddress=FAM.docvelocity-na8.net&amp;folderid=FXEB6807EA-7419-08A6-E9C2-9AF6064BED16","FX210912690")</f>
        <v>FX210912690</v>
      </c>
      <c r="F46" t="s">
        <v>19</v>
      </c>
      <c r="G46" t="s">
        <v>19</v>
      </c>
      <c r="H46" t="s">
        <v>83</v>
      </c>
      <c r="I46" t="s">
        <v>202</v>
      </c>
      <c r="J46">
        <v>29</v>
      </c>
      <c r="K46" t="s">
        <v>85</v>
      </c>
      <c r="L46" t="s">
        <v>86</v>
      </c>
      <c r="M46" t="s">
        <v>87</v>
      </c>
      <c r="N46">
        <v>2</v>
      </c>
      <c r="O46" s="1">
        <v>44475.467326388891</v>
      </c>
      <c r="P46" s="1">
        <v>44475.488067129627</v>
      </c>
      <c r="Q46">
        <v>1562</v>
      </c>
      <c r="R46">
        <v>230</v>
      </c>
      <c r="S46" t="b">
        <v>0</v>
      </c>
      <c r="T46" t="s">
        <v>88</v>
      </c>
      <c r="U46" t="b">
        <v>0</v>
      </c>
      <c r="V46" t="s">
        <v>100</v>
      </c>
      <c r="W46" s="1">
        <v>44475.47016203704</v>
      </c>
      <c r="X46">
        <v>153</v>
      </c>
      <c r="Y46">
        <v>9</v>
      </c>
      <c r="Z46">
        <v>0</v>
      </c>
      <c r="AA46">
        <v>9</v>
      </c>
      <c r="AB46">
        <v>0</v>
      </c>
      <c r="AC46">
        <v>4</v>
      </c>
      <c r="AD46">
        <v>20</v>
      </c>
      <c r="AE46">
        <v>0</v>
      </c>
      <c r="AF46">
        <v>0</v>
      </c>
      <c r="AG46">
        <v>0</v>
      </c>
      <c r="AH46" t="s">
        <v>93</v>
      </c>
      <c r="AI46" s="1">
        <v>44475.488067129627</v>
      </c>
      <c r="AJ46">
        <v>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0</v>
      </c>
      <c r="AS46">
        <v>0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</row>
    <row r="47" spans="1:57">
      <c r="A47" t="s">
        <v>203</v>
      </c>
      <c r="B47" t="s">
        <v>80</v>
      </c>
      <c r="C47" t="s">
        <v>204</v>
      </c>
      <c r="D47" t="s">
        <v>82</v>
      </c>
      <c r="E47" s="2" t="str">
        <f>HYPERLINK("capsilon://?command=openfolder&amp;siteaddress=FAM.docvelocity-na8.net&amp;folderid=FX833FDBC2-45ED-E1E8-A197-8000080AFD9C","FX210912784")</f>
        <v>FX210912784</v>
      </c>
      <c r="F47" t="s">
        <v>19</v>
      </c>
      <c r="G47" t="s">
        <v>19</v>
      </c>
      <c r="H47" t="s">
        <v>83</v>
      </c>
      <c r="I47" t="s">
        <v>205</v>
      </c>
      <c r="J47">
        <v>57</v>
      </c>
      <c r="K47" t="s">
        <v>206</v>
      </c>
      <c r="L47" t="s">
        <v>19</v>
      </c>
      <c r="M47" t="s">
        <v>82</v>
      </c>
      <c r="N47">
        <v>0</v>
      </c>
      <c r="O47" s="1">
        <v>44470.49</v>
      </c>
      <c r="P47" s="1">
        <v>44470.500219907408</v>
      </c>
      <c r="Q47">
        <v>438</v>
      </c>
      <c r="R47">
        <v>445</v>
      </c>
      <c r="S47" t="b">
        <v>0</v>
      </c>
      <c r="T47" t="s">
        <v>88</v>
      </c>
      <c r="U47" t="b">
        <v>0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</row>
    <row r="48" spans="1:57">
      <c r="A48" t="s">
        <v>207</v>
      </c>
      <c r="B48" t="s">
        <v>80</v>
      </c>
      <c r="C48" t="s">
        <v>195</v>
      </c>
      <c r="D48" t="s">
        <v>82</v>
      </c>
      <c r="E48" s="2" t="str">
        <f>HYPERLINK("capsilon://?command=openfolder&amp;siteaddress=FAM.docvelocity-na8.net&amp;folderid=FXEB6807EA-7419-08A6-E9C2-9AF6064BED16","FX210912690")</f>
        <v>FX210912690</v>
      </c>
      <c r="F48" t="s">
        <v>19</v>
      </c>
      <c r="G48" t="s">
        <v>19</v>
      </c>
      <c r="H48" t="s">
        <v>83</v>
      </c>
      <c r="I48" t="s">
        <v>208</v>
      </c>
      <c r="J48">
        <v>29</v>
      </c>
      <c r="K48" t="s">
        <v>85</v>
      </c>
      <c r="L48" t="s">
        <v>86</v>
      </c>
      <c r="M48" t="s">
        <v>87</v>
      </c>
      <c r="N48">
        <v>2</v>
      </c>
      <c r="O48" s="1">
        <v>44475.467743055553</v>
      </c>
      <c r="P48" s="1">
        <v>44475.489236111112</v>
      </c>
      <c r="Q48">
        <v>1652</v>
      </c>
      <c r="R48">
        <v>205</v>
      </c>
      <c r="S48" t="b">
        <v>0</v>
      </c>
      <c r="T48" t="s">
        <v>88</v>
      </c>
      <c r="U48" t="b">
        <v>0</v>
      </c>
      <c r="V48" t="s">
        <v>92</v>
      </c>
      <c r="W48" s="1">
        <v>44475.469722222224</v>
      </c>
      <c r="X48">
        <v>100</v>
      </c>
      <c r="Y48">
        <v>9</v>
      </c>
      <c r="Z48">
        <v>0</v>
      </c>
      <c r="AA48">
        <v>9</v>
      </c>
      <c r="AB48">
        <v>0</v>
      </c>
      <c r="AC48">
        <v>6</v>
      </c>
      <c r="AD48">
        <v>20</v>
      </c>
      <c r="AE48">
        <v>0</v>
      </c>
      <c r="AF48">
        <v>0</v>
      </c>
      <c r="AG48">
        <v>0</v>
      </c>
      <c r="AH48" t="s">
        <v>93</v>
      </c>
      <c r="AI48" s="1">
        <v>44475.489236111112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</row>
    <row r="49" spans="1:57">
      <c r="A49" t="s">
        <v>209</v>
      </c>
      <c r="B49" t="s">
        <v>80</v>
      </c>
      <c r="C49" t="s">
        <v>195</v>
      </c>
      <c r="D49" t="s">
        <v>82</v>
      </c>
      <c r="E49" s="2" t="str">
        <f>HYPERLINK("capsilon://?command=openfolder&amp;siteaddress=FAM.docvelocity-na8.net&amp;folderid=FXEB6807EA-7419-08A6-E9C2-9AF6064BED16","FX210912690")</f>
        <v>FX210912690</v>
      </c>
      <c r="F49" t="s">
        <v>19</v>
      </c>
      <c r="G49" t="s">
        <v>19</v>
      </c>
      <c r="H49" t="s">
        <v>83</v>
      </c>
      <c r="I49" t="s">
        <v>210</v>
      </c>
      <c r="J49">
        <v>114</v>
      </c>
      <c r="K49" t="s">
        <v>85</v>
      </c>
      <c r="L49" t="s">
        <v>86</v>
      </c>
      <c r="M49" t="s">
        <v>87</v>
      </c>
      <c r="N49">
        <v>1</v>
      </c>
      <c r="O49" s="1">
        <v>44475.472650462965</v>
      </c>
      <c r="P49" s="1">
        <v>44475.55064814815</v>
      </c>
      <c r="Q49">
        <v>6287</v>
      </c>
      <c r="R49">
        <v>452</v>
      </c>
      <c r="S49" t="b">
        <v>0</v>
      </c>
      <c r="T49" t="s">
        <v>88</v>
      </c>
      <c r="U49" t="b">
        <v>0</v>
      </c>
      <c r="V49" t="s">
        <v>123</v>
      </c>
      <c r="W49" s="1">
        <v>44475.55064814815</v>
      </c>
      <c r="X49">
        <v>125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114</v>
      </c>
      <c r="AE49">
        <v>110</v>
      </c>
      <c r="AF49">
        <v>0</v>
      </c>
      <c r="AG49">
        <v>2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</row>
    <row r="50" spans="1:57">
      <c r="A50" t="s">
        <v>211</v>
      </c>
      <c r="B50" t="s">
        <v>80</v>
      </c>
      <c r="C50" t="s">
        <v>212</v>
      </c>
      <c r="D50" t="s">
        <v>82</v>
      </c>
      <c r="E50" s="2" t="str">
        <f>HYPERLINK("capsilon://?command=openfolder&amp;siteaddress=FAM.docvelocity-na8.net&amp;folderid=FX1673CF2A-1DA9-5F31-C470-8E203871ED1D","FX210912037")</f>
        <v>FX210912037</v>
      </c>
      <c r="F50" t="s">
        <v>19</v>
      </c>
      <c r="G50" t="s">
        <v>19</v>
      </c>
      <c r="H50" t="s">
        <v>83</v>
      </c>
      <c r="I50" t="s">
        <v>213</v>
      </c>
      <c r="J50">
        <v>66</v>
      </c>
      <c r="K50" t="s">
        <v>85</v>
      </c>
      <c r="L50" t="s">
        <v>86</v>
      </c>
      <c r="M50" t="s">
        <v>87</v>
      </c>
      <c r="N50">
        <v>1</v>
      </c>
      <c r="O50" s="1">
        <v>44475.476527777777</v>
      </c>
      <c r="P50" s="1">
        <v>44475.699155092596</v>
      </c>
      <c r="Q50">
        <v>18522</v>
      </c>
      <c r="R50">
        <v>713</v>
      </c>
      <c r="S50" t="b">
        <v>0</v>
      </c>
      <c r="T50" t="s">
        <v>88</v>
      </c>
      <c r="U50" t="b">
        <v>0</v>
      </c>
      <c r="V50" t="s">
        <v>123</v>
      </c>
      <c r="W50" s="1">
        <v>44475.699155092596</v>
      </c>
      <c r="X50">
        <v>178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66</v>
      </c>
      <c r="AE50">
        <v>52</v>
      </c>
      <c r="AF50">
        <v>0</v>
      </c>
      <c r="AG50">
        <v>1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</row>
    <row r="51" spans="1:57">
      <c r="A51" t="s">
        <v>214</v>
      </c>
      <c r="B51" t="s">
        <v>80</v>
      </c>
      <c r="C51" t="s">
        <v>187</v>
      </c>
      <c r="D51" t="s">
        <v>82</v>
      </c>
      <c r="E51" s="2" t="str">
        <f>HYPERLINK("capsilon://?command=openfolder&amp;siteaddress=FAM.docvelocity-na8.net&amp;folderid=FX7AEC8EE2-C4DD-AF35-0AFB-F4DC4001EF5E","FX210812463")</f>
        <v>FX210812463</v>
      </c>
      <c r="F51" t="s">
        <v>19</v>
      </c>
      <c r="G51" t="s">
        <v>19</v>
      </c>
      <c r="H51" t="s">
        <v>83</v>
      </c>
      <c r="I51" t="s">
        <v>215</v>
      </c>
      <c r="J51">
        <v>66</v>
      </c>
      <c r="K51" t="s">
        <v>85</v>
      </c>
      <c r="L51" t="s">
        <v>86</v>
      </c>
      <c r="M51" t="s">
        <v>87</v>
      </c>
      <c r="N51">
        <v>1</v>
      </c>
      <c r="O51" s="1">
        <v>44475.499884259261</v>
      </c>
      <c r="P51" s="1">
        <v>44475.700671296298</v>
      </c>
      <c r="Q51">
        <v>16881</v>
      </c>
      <c r="R51">
        <v>467</v>
      </c>
      <c r="S51" t="b">
        <v>0</v>
      </c>
      <c r="T51" t="s">
        <v>88</v>
      </c>
      <c r="U51" t="b">
        <v>0</v>
      </c>
      <c r="V51" t="s">
        <v>123</v>
      </c>
      <c r="W51" s="1">
        <v>44475.700671296298</v>
      </c>
      <c r="X51">
        <v>131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66</v>
      </c>
      <c r="AE51">
        <v>52</v>
      </c>
      <c r="AF51">
        <v>0</v>
      </c>
      <c r="AG51">
        <v>1</v>
      </c>
      <c r="AH51" t="s">
        <v>88</v>
      </c>
      <c r="AI51" t="s">
        <v>88</v>
      </c>
      <c r="AJ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</row>
    <row r="52" spans="1:57">
      <c r="A52" t="s">
        <v>216</v>
      </c>
      <c r="B52" t="s">
        <v>80</v>
      </c>
      <c r="C52" t="s">
        <v>217</v>
      </c>
      <c r="D52" t="s">
        <v>82</v>
      </c>
      <c r="E52" s="2" t="str">
        <f>HYPERLINK("capsilon://?command=openfolder&amp;siteaddress=FAM.docvelocity-na8.net&amp;folderid=FX63A59397-CA4A-CAE8-AB8E-BCEAB0D07502","FX210912924")</f>
        <v>FX210912924</v>
      </c>
      <c r="F52" t="s">
        <v>19</v>
      </c>
      <c r="G52" t="s">
        <v>19</v>
      </c>
      <c r="H52" t="s">
        <v>83</v>
      </c>
      <c r="I52" t="s">
        <v>218</v>
      </c>
      <c r="J52">
        <v>66</v>
      </c>
      <c r="K52" t="s">
        <v>85</v>
      </c>
      <c r="L52" t="s">
        <v>86</v>
      </c>
      <c r="M52" t="s">
        <v>87</v>
      </c>
      <c r="N52">
        <v>1</v>
      </c>
      <c r="O52" s="1">
        <v>44470.494583333333</v>
      </c>
      <c r="P52" s="1">
        <v>44470.604097222225</v>
      </c>
      <c r="Q52">
        <v>8051</v>
      </c>
      <c r="R52">
        <v>1411</v>
      </c>
      <c r="S52" t="b">
        <v>0</v>
      </c>
      <c r="T52" t="s">
        <v>88</v>
      </c>
      <c r="U52" t="b">
        <v>0</v>
      </c>
      <c r="V52" t="s">
        <v>89</v>
      </c>
      <c r="W52" s="1">
        <v>44470.604097222225</v>
      </c>
      <c r="X52">
        <v>136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66</v>
      </c>
      <c r="AE52">
        <v>52</v>
      </c>
      <c r="AF52">
        <v>0</v>
      </c>
      <c r="AG52">
        <v>1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</row>
    <row r="53" spans="1:57">
      <c r="A53" t="s">
        <v>219</v>
      </c>
      <c r="B53" t="s">
        <v>80</v>
      </c>
      <c r="C53" t="s">
        <v>195</v>
      </c>
      <c r="D53" t="s">
        <v>82</v>
      </c>
      <c r="E53" s="2" t="str">
        <f>HYPERLINK("capsilon://?command=openfolder&amp;siteaddress=FAM.docvelocity-na8.net&amp;folderid=FXEB6807EA-7419-08A6-E9C2-9AF6064BED16","FX210912690")</f>
        <v>FX210912690</v>
      </c>
      <c r="F53" t="s">
        <v>19</v>
      </c>
      <c r="G53" t="s">
        <v>19</v>
      </c>
      <c r="H53" t="s">
        <v>83</v>
      </c>
      <c r="I53" t="s">
        <v>210</v>
      </c>
      <c r="J53">
        <v>207</v>
      </c>
      <c r="K53" t="s">
        <v>85</v>
      </c>
      <c r="L53" t="s">
        <v>86</v>
      </c>
      <c r="M53" t="s">
        <v>87</v>
      </c>
      <c r="N53">
        <v>2</v>
      </c>
      <c r="O53" s="1">
        <v>44475.552222222221</v>
      </c>
      <c r="P53" s="1">
        <v>44475.57540509259</v>
      </c>
      <c r="Q53">
        <v>694</v>
      </c>
      <c r="R53">
        <v>1309</v>
      </c>
      <c r="S53" t="b">
        <v>0</v>
      </c>
      <c r="T53" t="s">
        <v>88</v>
      </c>
      <c r="U53" t="b">
        <v>1</v>
      </c>
      <c r="V53" t="s">
        <v>100</v>
      </c>
      <c r="W53" s="1">
        <v>44475.561481481483</v>
      </c>
      <c r="X53">
        <v>794</v>
      </c>
      <c r="Y53">
        <v>130</v>
      </c>
      <c r="Z53">
        <v>0</v>
      </c>
      <c r="AA53">
        <v>130</v>
      </c>
      <c r="AB53">
        <v>0</v>
      </c>
      <c r="AC53">
        <v>33</v>
      </c>
      <c r="AD53">
        <v>77</v>
      </c>
      <c r="AE53">
        <v>0</v>
      </c>
      <c r="AF53">
        <v>0</v>
      </c>
      <c r="AG53">
        <v>0</v>
      </c>
      <c r="AH53" t="s">
        <v>93</v>
      </c>
      <c r="AI53" s="1">
        <v>44475.57540509259</v>
      </c>
      <c r="AJ53">
        <v>507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77</v>
      </c>
      <c r="AQ53">
        <v>0</v>
      </c>
      <c r="AR53">
        <v>0</v>
      </c>
      <c r="AS53">
        <v>0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</row>
    <row r="54" spans="1:57">
      <c r="A54" t="s">
        <v>220</v>
      </c>
      <c r="B54" t="s">
        <v>80</v>
      </c>
      <c r="C54" t="s">
        <v>221</v>
      </c>
      <c r="D54" t="s">
        <v>82</v>
      </c>
      <c r="E54" s="2" t="str">
        <f>HYPERLINK("capsilon://?command=openfolder&amp;siteaddress=FAM.docvelocity-na8.net&amp;folderid=FXBAE0D943-864E-81E7-2A8E-8BDC7BCE1472","FX210910905")</f>
        <v>FX210910905</v>
      </c>
      <c r="F54" t="s">
        <v>19</v>
      </c>
      <c r="G54" t="s">
        <v>19</v>
      </c>
      <c r="H54" t="s">
        <v>83</v>
      </c>
      <c r="I54" t="s">
        <v>222</v>
      </c>
      <c r="J54">
        <v>31</v>
      </c>
      <c r="K54" t="s">
        <v>85</v>
      </c>
      <c r="L54" t="s">
        <v>86</v>
      </c>
      <c r="M54" t="s">
        <v>87</v>
      </c>
      <c r="N54">
        <v>2</v>
      </c>
      <c r="O54" s="1">
        <v>44475.625659722224</v>
      </c>
      <c r="P54" s="1">
        <v>44475.641793981478</v>
      </c>
      <c r="Q54">
        <v>1186</v>
      </c>
      <c r="R54">
        <v>208</v>
      </c>
      <c r="S54" t="b">
        <v>0</v>
      </c>
      <c r="T54" t="s">
        <v>88</v>
      </c>
      <c r="U54" t="b">
        <v>0</v>
      </c>
      <c r="V54" t="s">
        <v>138</v>
      </c>
      <c r="W54" s="1">
        <v>44475.627962962964</v>
      </c>
      <c r="X54">
        <v>161</v>
      </c>
      <c r="Y54">
        <v>0</v>
      </c>
      <c r="Z54">
        <v>0</v>
      </c>
      <c r="AA54">
        <v>0</v>
      </c>
      <c r="AB54">
        <v>27</v>
      </c>
      <c r="AC54">
        <v>0</v>
      </c>
      <c r="AD54">
        <v>31</v>
      </c>
      <c r="AE54">
        <v>0</v>
      </c>
      <c r="AF54">
        <v>0</v>
      </c>
      <c r="AG54">
        <v>0</v>
      </c>
      <c r="AH54" t="s">
        <v>93</v>
      </c>
      <c r="AI54" s="1">
        <v>44475.641793981478</v>
      </c>
      <c r="AJ54">
        <v>38</v>
      </c>
      <c r="AK54">
        <v>0</v>
      </c>
      <c r="AL54">
        <v>0</v>
      </c>
      <c r="AM54">
        <v>0</v>
      </c>
      <c r="AN54">
        <v>27</v>
      </c>
      <c r="AO54">
        <v>0</v>
      </c>
      <c r="AP54">
        <v>31</v>
      </c>
      <c r="AQ54">
        <v>0</v>
      </c>
      <c r="AR54">
        <v>0</v>
      </c>
      <c r="AS54">
        <v>0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</row>
    <row r="55" spans="1:57">
      <c r="A55" t="s">
        <v>223</v>
      </c>
      <c r="B55" t="s">
        <v>80</v>
      </c>
      <c r="C55" t="s">
        <v>221</v>
      </c>
      <c r="D55" t="s">
        <v>82</v>
      </c>
      <c r="E55" s="2" t="str">
        <f>HYPERLINK("capsilon://?command=openfolder&amp;siteaddress=FAM.docvelocity-na8.net&amp;folderid=FXBAE0D943-864E-81E7-2A8E-8BDC7BCE1472","FX210910905")</f>
        <v>FX210910905</v>
      </c>
      <c r="F55" t="s">
        <v>19</v>
      </c>
      <c r="G55" t="s">
        <v>19</v>
      </c>
      <c r="H55" t="s">
        <v>83</v>
      </c>
      <c r="I55" t="s">
        <v>224</v>
      </c>
      <c r="J55">
        <v>34</v>
      </c>
      <c r="K55" t="s">
        <v>85</v>
      </c>
      <c r="L55" t="s">
        <v>86</v>
      </c>
      <c r="M55" t="s">
        <v>87</v>
      </c>
      <c r="N55">
        <v>1</v>
      </c>
      <c r="O55" s="1">
        <v>44475.627187500002</v>
      </c>
      <c r="P55" s="1">
        <v>44475.702557870369</v>
      </c>
      <c r="Q55">
        <v>6214</v>
      </c>
      <c r="R55">
        <v>298</v>
      </c>
      <c r="S55" t="b">
        <v>0</v>
      </c>
      <c r="T55" t="s">
        <v>88</v>
      </c>
      <c r="U55" t="b">
        <v>0</v>
      </c>
      <c r="V55" t="s">
        <v>123</v>
      </c>
      <c r="W55" s="1">
        <v>44475.702557870369</v>
      </c>
      <c r="X55">
        <v>156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34</v>
      </c>
      <c r="AE55">
        <v>30</v>
      </c>
      <c r="AF55">
        <v>0</v>
      </c>
      <c r="AG55">
        <v>2</v>
      </c>
      <c r="AH55" t="s">
        <v>88</v>
      </c>
      <c r="AI55" t="s">
        <v>88</v>
      </c>
      <c r="AJ55" t="s">
        <v>88</v>
      </c>
      <c r="AK55" t="s">
        <v>88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88</v>
      </c>
      <c r="AR55" t="s">
        <v>88</v>
      </c>
      <c r="AS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</row>
    <row r="56" spans="1:57">
      <c r="A56" t="s">
        <v>225</v>
      </c>
      <c r="B56" t="s">
        <v>80</v>
      </c>
      <c r="C56" t="s">
        <v>226</v>
      </c>
      <c r="D56" t="s">
        <v>82</v>
      </c>
      <c r="E56" s="2" t="str">
        <f>HYPERLINK("capsilon://?command=openfolder&amp;siteaddress=FAM.docvelocity-na8.net&amp;folderid=FXF2382FA2-F69E-CC05-A55F-EC92D68257F2","FX21098718")</f>
        <v>FX21098718</v>
      </c>
      <c r="F56" t="s">
        <v>19</v>
      </c>
      <c r="G56" t="s">
        <v>19</v>
      </c>
      <c r="H56" t="s">
        <v>83</v>
      </c>
      <c r="I56" t="s">
        <v>227</v>
      </c>
      <c r="J56">
        <v>66</v>
      </c>
      <c r="K56" t="s">
        <v>85</v>
      </c>
      <c r="L56" t="s">
        <v>86</v>
      </c>
      <c r="M56" t="s">
        <v>87</v>
      </c>
      <c r="N56">
        <v>1</v>
      </c>
      <c r="O56" s="1">
        <v>44470.508680555555</v>
      </c>
      <c r="P56" s="1">
        <v>44470.531550925924</v>
      </c>
      <c r="Q56">
        <v>1631</v>
      </c>
      <c r="R56">
        <v>345</v>
      </c>
      <c r="S56" t="b">
        <v>0</v>
      </c>
      <c r="T56" t="s">
        <v>88</v>
      </c>
      <c r="U56" t="b">
        <v>0</v>
      </c>
      <c r="V56" t="s">
        <v>123</v>
      </c>
      <c r="W56" s="1">
        <v>44470.531550925924</v>
      </c>
      <c r="X56">
        <v>202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66</v>
      </c>
      <c r="AE56">
        <v>52</v>
      </c>
      <c r="AF56">
        <v>0</v>
      </c>
      <c r="AG56">
        <v>1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</row>
    <row r="57" spans="1:57">
      <c r="A57" t="s">
        <v>228</v>
      </c>
      <c r="B57" t="s">
        <v>80</v>
      </c>
      <c r="C57" t="s">
        <v>212</v>
      </c>
      <c r="D57" t="s">
        <v>82</v>
      </c>
      <c r="E57" s="2" t="str">
        <f>HYPERLINK("capsilon://?command=openfolder&amp;siteaddress=FAM.docvelocity-na8.net&amp;folderid=FX1673CF2A-1DA9-5F31-C470-8E203871ED1D","FX210912037")</f>
        <v>FX210912037</v>
      </c>
      <c r="F57" t="s">
        <v>19</v>
      </c>
      <c r="G57" t="s">
        <v>19</v>
      </c>
      <c r="H57" t="s">
        <v>83</v>
      </c>
      <c r="I57" t="s">
        <v>213</v>
      </c>
      <c r="J57">
        <v>38</v>
      </c>
      <c r="K57" t="s">
        <v>85</v>
      </c>
      <c r="L57" t="s">
        <v>86</v>
      </c>
      <c r="M57" t="s">
        <v>87</v>
      </c>
      <c r="N57">
        <v>2</v>
      </c>
      <c r="O57" s="1">
        <v>44475.700127314813</v>
      </c>
      <c r="P57" s="1">
        <v>44475.774386574078</v>
      </c>
      <c r="Q57">
        <v>5260</v>
      </c>
      <c r="R57">
        <v>1156</v>
      </c>
      <c r="S57" t="b">
        <v>0</v>
      </c>
      <c r="T57" t="s">
        <v>88</v>
      </c>
      <c r="U57" t="b">
        <v>1</v>
      </c>
      <c r="V57" t="s">
        <v>138</v>
      </c>
      <c r="W57" s="1">
        <v>44475.721597222226</v>
      </c>
      <c r="X57">
        <v>926</v>
      </c>
      <c r="Y57">
        <v>37</v>
      </c>
      <c r="Z57">
        <v>0</v>
      </c>
      <c r="AA57">
        <v>37</v>
      </c>
      <c r="AB57">
        <v>0</v>
      </c>
      <c r="AC57">
        <v>26</v>
      </c>
      <c r="AD57">
        <v>1</v>
      </c>
      <c r="AE57">
        <v>0</v>
      </c>
      <c r="AF57">
        <v>0</v>
      </c>
      <c r="AG57">
        <v>0</v>
      </c>
      <c r="AH57" t="s">
        <v>93</v>
      </c>
      <c r="AI57" s="1">
        <v>44475.774386574078</v>
      </c>
      <c r="AJ57">
        <v>218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</row>
    <row r="58" spans="1:57">
      <c r="A58" t="s">
        <v>229</v>
      </c>
      <c r="B58" t="s">
        <v>80</v>
      </c>
      <c r="C58" t="s">
        <v>187</v>
      </c>
      <c r="D58" t="s">
        <v>82</v>
      </c>
      <c r="E58" s="2" t="str">
        <f>HYPERLINK("capsilon://?command=openfolder&amp;siteaddress=FAM.docvelocity-na8.net&amp;folderid=FX7AEC8EE2-C4DD-AF35-0AFB-F4DC4001EF5E","FX210812463")</f>
        <v>FX210812463</v>
      </c>
      <c r="F58" t="s">
        <v>19</v>
      </c>
      <c r="G58" t="s">
        <v>19</v>
      </c>
      <c r="H58" t="s">
        <v>83</v>
      </c>
      <c r="I58" t="s">
        <v>215</v>
      </c>
      <c r="J58">
        <v>38</v>
      </c>
      <c r="K58" t="s">
        <v>85</v>
      </c>
      <c r="L58" t="s">
        <v>86</v>
      </c>
      <c r="M58" t="s">
        <v>87</v>
      </c>
      <c r="N58">
        <v>2</v>
      </c>
      <c r="O58" s="1">
        <v>44475.701377314814</v>
      </c>
      <c r="P58" s="1">
        <v>44475.776030092595</v>
      </c>
      <c r="Q58">
        <v>5609</v>
      </c>
      <c r="R58">
        <v>841</v>
      </c>
      <c r="S58" t="b">
        <v>0</v>
      </c>
      <c r="T58" t="s">
        <v>88</v>
      </c>
      <c r="U58" t="b">
        <v>1</v>
      </c>
      <c r="V58" t="s">
        <v>136</v>
      </c>
      <c r="W58" s="1">
        <v>44475.725057870368</v>
      </c>
      <c r="X58">
        <v>691</v>
      </c>
      <c r="Y58">
        <v>37</v>
      </c>
      <c r="Z58">
        <v>0</v>
      </c>
      <c r="AA58">
        <v>37</v>
      </c>
      <c r="AB58">
        <v>0</v>
      </c>
      <c r="AC58">
        <v>24</v>
      </c>
      <c r="AD58">
        <v>1</v>
      </c>
      <c r="AE58">
        <v>0</v>
      </c>
      <c r="AF58">
        <v>0</v>
      </c>
      <c r="AG58">
        <v>0</v>
      </c>
      <c r="AH58" t="s">
        <v>93</v>
      </c>
      <c r="AI58" s="1">
        <v>44475.776030092595</v>
      </c>
      <c r="AJ58">
        <v>141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</row>
    <row r="59" spans="1:57">
      <c r="A59" t="s">
        <v>230</v>
      </c>
      <c r="B59" t="s">
        <v>80</v>
      </c>
      <c r="C59" t="s">
        <v>221</v>
      </c>
      <c r="D59" t="s">
        <v>82</v>
      </c>
      <c r="E59" s="2" t="str">
        <f>HYPERLINK("capsilon://?command=openfolder&amp;siteaddress=FAM.docvelocity-na8.net&amp;folderid=FXBAE0D943-864E-81E7-2A8E-8BDC7BCE1472","FX210910905")</f>
        <v>FX210910905</v>
      </c>
      <c r="F59" t="s">
        <v>19</v>
      </c>
      <c r="G59" t="s">
        <v>19</v>
      </c>
      <c r="H59" t="s">
        <v>83</v>
      </c>
      <c r="I59" t="s">
        <v>224</v>
      </c>
      <c r="J59">
        <v>68</v>
      </c>
      <c r="K59" t="s">
        <v>85</v>
      </c>
      <c r="L59" t="s">
        <v>86</v>
      </c>
      <c r="M59" t="s">
        <v>87</v>
      </c>
      <c r="N59">
        <v>2</v>
      </c>
      <c r="O59" s="1">
        <v>44475.703877314816</v>
      </c>
      <c r="P59" s="1">
        <v>44475.782361111109</v>
      </c>
      <c r="Q59">
        <v>4913</v>
      </c>
      <c r="R59">
        <v>1868</v>
      </c>
      <c r="S59" t="b">
        <v>0</v>
      </c>
      <c r="T59" t="s">
        <v>88</v>
      </c>
      <c r="U59" t="b">
        <v>1</v>
      </c>
      <c r="V59" t="s">
        <v>96</v>
      </c>
      <c r="W59" s="1">
        <v>44475.732453703706</v>
      </c>
      <c r="X59">
        <v>1308</v>
      </c>
      <c r="Y59">
        <v>172</v>
      </c>
      <c r="Z59">
        <v>0</v>
      </c>
      <c r="AA59">
        <v>172</v>
      </c>
      <c r="AB59">
        <v>0</v>
      </c>
      <c r="AC59">
        <v>160</v>
      </c>
      <c r="AD59">
        <v>-104</v>
      </c>
      <c r="AE59">
        <v>0</v>
      </c>
      <c r="AF59">
        <v>0</v>
      </c>
      <c r="AG59">
        <v>0</v>
      </c>
      <c r="AH59" t="s">
        <v>93</v>
      </c>
      <c r="AI59" s="1">
        <v>44475.782361111109</v>
      </c>
      <c r="AJ59">
        <v>546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-104</v>
      </c>
      <c r="AQ59">
        <v>0</v>
      </c>
      <c r="AR59">
        <v>0</v>
      </c>
      <c r="AS59">
        <v>0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Y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</row>
    <row r="60" spans="1:57">
      <c r="A60" t="s">
        <v>231</v>
      </c>
      <c r="B60" t="s">
        <v>80</v>
      </c>
      <c r="C60" t="s">
        <v>151</v>
      </c>
      <c r="D60" t="s">
        <v>82</v>
      </c>
      <c r="E60" s="2" t="str">
        <f>HYPERLINK("capsilon://?command=openfolder&amp;siteaddress=FAM.docvelocity-na8.net&amp;folderid=FXE05B1179-74CA-EDBD-01FF-FA6FDFEBD675","FX210914943")</f>
        <v>FX210914943</v>
      </c>
      <c r="F60" t="s">
        <v>19</v>
      </c>
      <c r="G60" t="s">
        <v>19</v>
      </c>
      <c r="H60" t="s">
        <v>83</v>
      </c>
      <c r="I60" t="s">
        <v>232</v>
      </c>
      <c r="J60">
        <v>222</v>
      </c>
      <c r="K60" t="s">
        <v>85</v>
      </c>
      <c r="L60" t="s">
        <v>86</v>
      </c>
      <c r="M60" t="s">
        <v>87</v>
      </c>
      <c r="N60">
        <v>1</v>
      </c>
      <c r="O60" s="1">
        <v>44475.771597222221</v>
      </c>
      <c r="P60" s="1">
        <v>44476.164953703701</v>
      </c>
      <c r="Q60">
        <v>32246</v>
      </c>
      <c r="R60">
        <v>1740</v>
      </c>
      <c r="S60" t="b">
        <v>0</v>
      </c>
      <c r="T60" t="s">
        <v>88</v>
      </c>
      <c r="U60" t="b">
        <v>0</v>
      </c>
      <c r="V60" t="s">
        <v>117</v>
      </c>
      <c r="W60" s="1">
        <v>44476.164953703701</v>
      </c>
      <c r="X60">
        <v>1309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222</v>
      </c>
      <c r="AE60">
        <v>204</v>
      </c>
      <c r="AF60">
        <v>0</v>
      </c>
      <c r="AG60">
        <v>9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</row>
    <row r="61" spans="1:57">
      <c r="A61" t="s">
        <v>233</v>
      </c>
      <c r="B61" t="s">
        <v>80</v>
      </c>
      <c r="C61" t="s">
        <v>234</v>
      </c>
      <c r="D61" t="s">
        <v>82</v>
      </c>
      <c r="E61" s="2" t="str">
        <f>HYPERLINK("capsilon://?command=openfolder&amp;siteaddress=FAM.docvelocity-na8.net&amp;folderid=FX5872C603-BBFC-CE36-0096-9BB671425881","FX210913496")</f>
        <v>FX210913496</v>
      </c>
      <c r="F61" t="s">
        <v>19</v>
      </c>
      <c r="G61" t="s">
        <v>19</v>
      </c>
      <c r="H61" t="s">
        <v>83</v>
      </c>
      <c r="I61" t="s">
        <v>235</v>
      </c>
      <c r="J61">
        <v>40</v>
      </c>
      <c r="K61" t="s">
        <v>85</v>
      </c>
      <c r="L61" t="s">
        <v>86</v>
      </c>
      <c r="M61" t="s">
        <v>87</v>
      </c>
      <c r="N61">
        <v>1</v>
      </c>
      <c r="O61" s="1">
        <v>44475.800335648149</v>
      </c>
      <c r="P61" s="1">
        <v>44476.1796412037</v>
      </c>
      <c r="Q61">
        <v>31271</v>
      </c>
      <c r="R61">
        <v>1501</v>
      </c>
      <c r="S61" t="b">
        <v>0</v>
      </c>
      <c r="T61" t="s">
        <v>88</v>
      </c>
      <c r="U61" t="b">
        <v>0</v>
      </c>
      <c r="V61" t="s">
        <v>117</v>
      </c>
      <c r="W61" s="1">
        <v>44476.1796412037</v>
      </c>
      <c r="X61">
        <v>1268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36</v>
      </c>
      <c r="AF61">
        <v>0</v>
      </c>
      <c r="AG61">
        <v>12</v>
      </c>
      <c r="AH61" t="s">
        <v>88</v>
      </c>
      <c r="AI61" t="s">
        <v>88</v>
      </c>
      <c r="AJ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</row>
    <row r="62" spans="1:57">
      <c r="A62" t="s">
        <v>236</v>
      </c>
      <c r="B62" t="s">
        <v>80</v>
      </c>
      <c r="C62" t="s">
        <v>221</v>
      </c>
      <c r="D62" t="s">
        <v>82</v>
      </c>
      <c r="E62" s="2" t="str">
        <f>HYPERLINK("capsilon://?command=openfolder&amp;siteaddress=FAM.docvelocity-na8.net&amp;folderid=FXBAE0D943-864E-81E7-2A8E-8BDC7BCE1472","FX210910905")</f>
        <v>FX210910905</v>
      </c>
      <c r="F62" t="s">
        <v>19</v>
      </c>
      <c r="G62" t="s">
        <v>19</v>
      </c>
      <c r="H62" t="s">
        <v>83</v>
      </c>
      <c r="I62" t="s">
        <v>237</v>
      </c>
      <c r="J62">
        <v>34</v>
      </c>
      <c r="K62" t="s">
        <v>85</v>
      </c>
      <c r="L62" t="s">
        <v>86</v>
      </c>
      <c r="M62" t="s">
        <v>87</v>
      </c>
      <c r="N62">
        <v>1</v>
      </c>
      <c r="O62" s="1">
        <v>44475.832141203704</v>
      </c>
      <c r="P62" s="1">
        <v>44476.213807870372</v>
      </c>
      <c r="Q62">
        <v>32585</v>
      </c>
      <c r="R62">
        <v>391</v>
      </c>
      <c r="S62" t="b">
        <v>0</v>
      </c>
      <c r="T62" t="s">
        <v>88</v>
      </c>
      <c r="U62" t="b">
        <v>0</v>
      </c>
      <c r="V62" t="s">
        <v>117</v>
      </c>
      <c r="W62" s="1">
        <v>44476.213807870372</v>
      </c>
      <c r="X62">
        <v>202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34</v>
      </c>
      <c r="AE62">
        <v>30</v>
      </c>
      <c r="AF62">
        <v>0</v>
      </c>
      <c r="AG62">
        <v>2</v>
      </c>
      <c r="AH62" t="s">
        <v>88</v>
      </c>
      <c r="AI62" t="s">
        <v>88</v>
      </c>
      <c r="AJ62" t="s">
        <v>88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</row>
    <row r="63" spans="1:57">
      <c r="A63" t="s">
        <v>238</v>
      </c>
      <c r="B63" t="s">
        <v>80</v>
      </c>
      <c r="C63" t="s">
        <v>239</v>
      </c>
      <c r="D63" t="s">
        <v>82</v>
      </c>
      <c r="E63" s="2" t="str">
        <f>HYPERLINK("capsilon://?command=openfolder&amp;siteaddress=FAM.docvelocity-na8.net&amp;folderid=FXB61F68D8-E1AF-B038-5E95-263CB18BBC5D","FX21102556")</f>
        <v>FX21102556</v>
      </c>
      <c r="F63" t="s">
        <v>19</v>
      </c>
      <c r="G63" t="s">
        <v>19</v>
      </c>
      <c r="H63" t="s">
        <v>83</v>
      </c>
      <c r="I63" t="s">
        <v>240</v>
      </c>
      <c r="J63">
        <v>26</v>
      </c>
      <c r="K63" t="s">
        <v>85</v>
      </c>
      <c r="L63" t="s">
        <v>86</v>
      </c>
      <c r="M63" t="s">
        <v>87</v>
      </c>
      <c r="N63">
        <v>1</v>
      </c>
      <c r="O63" s="1">
        <v>44475.857488425929</v>
      </c>
      <c r="P63" s="1">
        <v>44476.215543981481</v>
      </c>
      <c r="Q63">
        <v>30652</v>
      </c>
      <c r="R63">
        <v>284</v>
      </c>
      <c r="S63" t="b">
        <v>0</v>
      </c>
      <c r="T63" t="s">
        <v>88</v>
      </c>
      <c r="U63" t="b">
        <v>0</v>
      </c>
      <c r="V63" t="s">
        <v>117</v>
      </c>
      <c r="W63" s="1">
        <v>44476.215543981481</v>
      </c>
      <c r="X63">
        <v>148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26</v>
      </c>
      <c r="AE63">
        <v>21</v>
      </c>
      <c r="AF63">
        <v>0</v>
      </c>
      <c r="AG63">
        <v>2</v>
      </c>
      <c r="AH63" t="s">
        <v>88</v>
      </c>
      <c r="AI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</row>
    <row r="64" spans="1:57">
      <c r="A64" t="s">
        <v>241</v>
      </c>
      <c r="B64" t="s">
        <v>80</v>
      </c>
      <c r="C64" t="s">
        <v>239</v>
      </c>
      <c r="D64" t="s">
        <v>82</v>
      </c>
      <c r="E64" s="2" t="str">
        <f>HYPERLINK("capsilon://?command=openfolder&amp;siteaddress=FAM.docvelocity-na8.net&amp;folderid=FXB61F68D8-E1AF-B038-5E95-263CB18BBC5D","FX21102556")</f>
        <v>FX21102556</v>
      </c>
      <c r="F64" t="s">
        <v>19</v>
      </c>
      <c r="G64" t="s">
        <v>19</v>
      </c>
      <c r="H64" t="s">
        <v>83</v>
      </c>
      <c r="I64" t="s">
        <v>242</v>
      </c>
      <c r="J64">
        <v>155</v>
      </c>
      <c r="K64" t="s">
        <v>85</v>
      </c>
      <c r="L64" t="s">
        <v>86</v>
      </c>
      <c r="M64" t="s">
        <v>87</v>
      </c>
      <c r="N64">
        <v>1</v>
      </c>
      <c r="O64" s="1">
        <v>44475.860543981478</v>
      </c>
      <c r="P64" s="1">
        <v>44476.227511574078</v>
      </c>
      <c r="Q64">
        <v>30688</v>
      </c>
      <c r="R64">
        <v>1018</v>
      </c>
      <c r="S64" t="b">
        <v>0</v>
      </c>
      <c r="T64" t="s">
        <v>88</v>
      </c>
      <c r="U64" t="b">
        <v>0</v>
      </c>
      <c r="V64" t="s">
        <v>117</v>
      </c>
      <c r="W64" s="1">
        <v>44476.227511574078</v>
      </c>
      <c r="X64">
        <v>814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155</v>
      </c>
      <c r="AE64">
        <v>142</v>
      </c>
      <c r="AF64">
        <v>0</v>
      </c>
      <c r="AG64">
        <v>14</v>
      </c>
      <c r="AH64" t="s">
        <v>88</v>
      </c>
      <c r="AI64" t="s">
        <v>88</v>
      </c>
      <c r="AJ64" t="s">
        <v>88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</row>
    <row r="65" spans="1:57">
      <c r="A65" t="s">
        <v>243</v>
      </c>
      <c r="B65" t="s">
        <v>80</v>
      </c>
      <c r="C65" t="s">
        <v>151</v>
      </c>
      <c r="D65" t="s">
        <v>82</v>
      </c>
      <c r="E65" s="2" t="str">
        <f>HYPERLINK("capsilon://?command=openfolder&amp;siteaddress=FAM.docvelocity-na8.net&amp;folderid=FXE05B1179-74CA-EDBD-01FF-FA6FDFEBD675","FX210914943")</f>
        <v>FX210914943</v>
      </c>
      <c r="F65" t="s">
        <v>19</v>
      </c>
      <c r="G65" t="s">
        <v>19</v>
      </c>
      <c r="H65" t="s">
        <v>83</v>
      </c>
      <c r="I65" t="s">
        <v>232</v>
      </c>
      <c r="J65">
        <v>527</v>
      </c>
      <c r="K65" t="s">
        <v>85</v>
      </c>
      <c r="L65" t="s">
        <v>86</v>
      </c>
      <c r="M65" t="s">
        <v>87</v>
      </c>
      <c r="N65">
        <v>2</v>
      </c>
      <c r="O65" s="1">
        <v>44476.167430555557</v>
      </c>
      <c r="P65" s="1">
        <v>44476.279351851852</v>
      </c>
      <c r="Q65">
        <v>2590</v>
      </c>
      <c r="R65">
        <v>7080</v>
      </c>
      <c r="S65" t="b">
        <v>0</v>
      </c>
      <c r="T65" t="s">
        <v>88</v>
      </c>
      <c r="U65" t="b">
        <v>1</v>
      </c>
      <c r="V65" t="s">
        <v>182</v>
      </c>
      <c r="W65" s="1">
        <v>44476.225532407407</v>
      </c>
      <c r="X65">
        <v>3842</v>
      </c>
      <c r="Y65">
        <v>658</v>
      </c>
      <c r="Z65">
        <v>0</v>
      </c>
      <c r="AA65">
        <v>658</v>
      </c>
      <c r="AB65">
        <v>0</v>
      </c>
      <c r="AC65">
        <v>620</v>
      </c>
      <c r="AD65">
        <v>-131</v>
      </c>
      <c r="AE65">
        <v>0</v>
      </c>
      <c r="AF65">
        <v>0</v>
      </c>
      <c r="AG65">
        <v>0</v>
      </c>
      <c r="AH65" t="s">
        <v>176</v>
      </c>
      <c r="AI65" s="1">
        <v>44476.279351851852</v>
      </c>
      <c r="AJ65">
        <v>3218</v>
      </c>
      <c r="AK65">
        <v>5</v>
      </c>
      <c r="AL65">
        <v>0</v>
      </c>
      <c r="AM65">
        <v>5</v>
      </c>
      <c r="AN65">
        <v>0</v>
      </c>
      <c r="AO65">
        <v>3</v>
      </c>
      <c r="AP65">
        <v>-136</v>
      </c>
      <c r="AQ65">
        <v>0</v>
      </c>
      <c r="AR65">
        <v>0</v>
      </c>
      <c r="AS65">
        <v>0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</row>
    <row r="66" spans="1:57">
      <c r="A66" t="s">
        <v>244</v>
      </c>
      <c r="B66" t="s">
        <v>80</v>
      </c>
      <c r="C66" t="s">
        <v>234</v>
      </c>
      <c r="D66" t="s">
        <v>82</v>
      </c>
      <c r="E66" s="2" t="str">
        <f>HYPERLINK("capsilon://?command=openfolder&amp;siteaddress=FAM.docvelocity-na8.net&amp;folderid=FX5872C603-BBFC-CE36-0096-9BB671425881","FX210913496")</f>
        <v>FX210913496</v>
      </c>
      <c r="F66" t="s">
        <v>19</v>
      </c>
      <c r="G66" t="s">
        <v>19</v>
      </c>
      <c r="H66" t="s">
        <v>83</v>
      </c>
      <c r="I66" t="s">
        <v>235</v>
      </c>
      <c r="J66">
        <v>480</v>
      </c>
      <c r="K66" t="s">
        <v>85</v>
      </c>
      <c r="L66" t="s">
        <v>86</v>
      </c>
      <c r="M66" t="s">
        <v>87</v>
      </c>
      <c r="N66">
        <v>2</v>
      </c>
      <c r="O66" s="1">
        <v>44476.181585648148</v>
      </c>
      <c r="P66" s="1">
        <v>44476.362604166665</v>
      </c>
      <c r="Q66">
        <v>7079</v>
      </c>
      <c r="R66">
        <v>8561</v>
      </c>
      <c r="S66" t="b">
        <v>0</v>
      </c>
      <c r="T66" t="s">
        <v>88</v>
      </c>
      <c r="U66" t="b">
        <v>1</v>
      </c>
      <c r="V66" t="s">
        <v>245</v>
      </c>
      <c r="W66" s="1">
        <v>44476.287916666668</v>
      </c>
      <c r="X66">
        <v>4331</v>
      </c>
      <c r="Y66">
        <v>229</v>
      </c>
      <c r="Z66">
        <v>0</v>
      </c>
      <c r="AA66">
        <v>229</v>
      </c>
      <c r="AB66">
        <v>1944</v>
      </c>
      <c r="AC66">
        <v>158</v>
      </c>
      <c r="AD66">
        <v>251</v>
      </c>
      <c r="AE66">
        <v>0</v>
      </c>
      <c r="AF66">
        <v>0</v>
      </c>
      <c r="AG66">
        <v>0</v>
      </c>
      <c r="AH66" t="s">
        <v>164</v>
      </c>
      <c r="AI66" s="1">
        <v>44476.362604166665</v>
      </c>
      <c r="AJ66">
        <v>3146</v>
      </c>
      <c r="AK66">
        <v>7</v>
      </c>
      <c r="AL66">
        <v>0</v>
      </c>
      <c r="AM66">
        <v>7</v>
      </c>
      <c r="AN66">
        <v>216</v>
      </c>
      <c r="AO66">
        <v>6</v>
      </c>
      <c r="AP66">
        <v>244</v>
      </c>
      <c r="AQ66">
        <v>0</v>
      </c>
      <c r="AR66">
        <v>0</v>
      </c>
      <c r="AS66">
        <v>0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</row>
    <row r="67" spans="1:57">
      <c r="A67" t="s">
        <v>246</v>
      </c>
      <c r="B67" t="s">
        <v>80</v>
      </c>
      <c r="C67" t="s">
        <v>221</v>
      </c>
      <c r="D67" t="s">
        <v>82</v>
      </c>
      <c r="E67" s="2" t="str">
        <f>HYPERLINK("capsilon://?command=openfolder&amp;siteaddress=FAM.docvelocity-na8.net&amp;folderid=FXBAE0D943-864E-81E7-2A8E-8BDC7BCE1472","FX210910905")</f>
        <v>FX210910905</v>
      </c>
      <c r="F67" t="s">
        <v>19</v>
      </c>
      <c r="G67" t="s">
        <v>19</v>
      </c>
      <c r="H67" t="s">
        <v>83</v>
      </c>
      <c r="I67" t="s">
        <v>237</v>
      </c>
      <c r="J67">
        <v>68</v>
      </c>
      <c r="K67" t="s">
        <v>85</v>
      </c>
      <c r="L67" t="s">
        <v>86</v>
      </c>
      <c r="M67" t="s">
        <v>87</v>
      </c>
      <c r="N67">
        <v>2</v>
      </c>
      <c r="O67" s="1">
        <v>44476.215092592596</v>
      </c>
      <c r="P67" s="1">
        <v>44476.279756944445</v>
      </c>
      <c r="Q67">
        <v>2616</v>
      </c>
      <c r="R67">
        <v>2971</v>
      </c>
      <c r="S67" t="b">
        <v>0</v>
      </c>
      <c r="T67" t="s">
        <v>88</v>
      </c>
      <c r="U67" t="b">
        <v>1</v>
      </c>
      <c r="V67" t="s">
        <v>247</v>
      </c>
      <c r="W67" s="1">
        <v>44476.227372685185</v>
      </c>
      <c r="X67">
        <v>895</v>
      </c>
      <c r="Y67">
        <v>82</v>
      </c>
      <c r="Z67">
        <v>0</v>
      </c>
      <c r="AA67">
        <v>82</v>
      </c>
      <c r="AB67">
        <v>0</v>
      </c>
      <c r="AC67">
        <v>64</v>
      </c>
      <c r="AD67">
        <v>-14</v>
      </c>
      <c r="AE67">
        <v>0</v>
      </c>
      <c r="AF67">
        <v>0</v>
      </c>
      <c r="AG67">
        <v>0</v>
      </c>
      <c r="AH67" t="s">
        <v>110</v>
      </c>
      <c r="AI67" s="1">
        <v>44476.279756944445</v>
      </c>
      <c r="AJ67">
        <v>1180</v>
      </c>
      <c r="AK67">
        <v>2</v>
      </c>
      <c r="AL67">
        <v>0</v>
      </c>
      <c r="AM67">
        <v>2</v>
      </c>
      <c r="AN67">
        <v>0</v>
      </c>
      <c r="AO67">
        <v>2</v>
      </c>
      <c r="AP67">
        <v>-16</v>
      </c>
      <c r="AQ67">
        <v>0</v>
      </c>
      <c r="AR67">
        <v>0</v>
      </c>
      <c r="AS67">
        <v>0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</row>
    <row r="68" spans="1:57">
      <c r="A68" t="s">
        <v>248</v>
      </c>
      <c r="B68" t="s">
        <v>80</v>
      </c>
      <c r="C68" t="s">
        <v>239</v>
      </c>
      <c r="D68" t="s">
        <v>82</v>
      </c>
      <c r="E68" s="2" t="str">
        <f>HYPERLINK("capsilon://?command=openfolder&amp;siteaddress=FAM.docvelocity-na8.net&amp;folderid=FXB61F68D8-E1AF-B038-5E95-263CB18BBC5D","FX21102556")</f>
        <v>FX21102556</v>
      </c>
      <c r="F68" t="s">
        <v>19</v>
      </c>
      <c r="G68" t="s">
        <v>19</v>
      </c>
      <c r="H68" t="s">
        <v>83</v>
      </c>
      <c r="I68" t="s">
        <v>240</v>
      </c>
      <c r="J68">
        <v>52</v>
      </c>
      <c r="K68" t="s">
        <v>85</v>
      </c>
      <c r="L68" t="s">
        <v>86</v>
      </c>
      <c r="M68" t="s">
        <v>87</v>
      </c>
      <c r="N68">
        <v>2</v>
      </c>
      <c r="O68" s="1">
        <v>44476.21638888889</v>
      </c>
      <c r="P68" s="1">
        <v>44476.230995370373</v>
      </c>
      <c r="Q68">
        <v>88</v>
      </c>
      <c r="R68">
        <v>1174</v>
      </c>
      <c r="S68" t="b">
        <v>0</v>
      </c>
      <c r="T68" t="s">
        <v>88</v>
      </c>
      <c r="U68" t="b">
        <v>1</v>
      </c>
      <c r="V68" t="s">
        <v>180</v>
      </c>
      <c r="W68" s="1">
        <v>44476.223078703704</v>
      </c>
      <c r="X68">
        <v>506</v>
      </c>
      <c r="Y68">
        <v>42</v>
      </c>
      <c r="Z68">
        <v>0</v>
      </c>
      <c r="AA68">
        <v>42</v>
      </c>
      <c r="AB68">
        <v>0</v>
      </c>
      <c r="AC68">
        <v>26</v>
      </c>
      <c r="AD68">
        <v>10</v>
      </c>
      <c r="AE68">
        <v>0</v>
      </c>
      <c r="AF68">
        <v>0</v>
      </c>
      <c r="AG68">
        <v>0</v>
      </c>
      <c r="AH68" t="s">
        <v>110</v>
      </c>
      <c r="AI68" s="1">
        <v>44476.230995370373</v>
      </c>
      <c r="AJ68">
        <v>663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9</v>
      </c>
      <c r="AQ68">
        <v>0</v>
      </c>
      <c r="AR68">
        <v>0</v>
      </c>
      <c r="AS68">
        <v>0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</row>
    <row r="69" spans="1:57">
      <c r="A69" t="s">
        <v>249</v>
      </c>
      <c r="B69" t="s">
        <v>80</v>
      </c>
      <c r="C69" t="s">
        <v>239</v>
      </c>
      <c r="D69" t="s">
        <v>82</v>
      </c>
      <c r="E69" s="2" t="str">
        <f>HYPERLINK("capsilon://?command=openfolder&amp;siteaddress=FAM.docvelocity-na8.net&amp;folderid=FXB61F68D8-E1AF-B038-5E95-263CB18BBC5D","FX21102556")</f>
        <v>FX21102556</v>
      </c>
      <c r="F69" t="s">
        <v>19</v>
      </c>
      <c r="G69" t="s">
        <v>19</v>
      </c>
      <c r="H69" t="s">
        <v>83</v>
      </c>
      <c r="I69" t="s">
        <v>242</v>
      </c>
      <c r="J69">
        <v>716</v>
      </c>
      <c r="K69" t="s">
        <v>85</v>
      </c>
      <c r="L69" t="s">
        <v>86</v>
      </c>
      <c r="M69" t="s">
        <v>87</v>
      </c>
      <c r="N69">
        <v>2</v>
      </c>
      <c r="O69" s="1">
        <v>44476.230104166665</v>
      </c>
      <c r="P69" s="1">
        <v>44476.374791666669</v>
      </c>
      <c r="Q69">
        <v>4385</v>
      </c>
      <c r="R69">
        <v>8116</v>
      </c>
      <c r="S69" t="b">
        <v>0</v>
      </c>
      <c r="T69" t="s">
        <v>88</v>
      </c>
      <c r="U69" t="b">
        <v>1</v>
      </c>
      <c r="V69" t="s">
        <v>109</v>
      </c>
      <c r="W69" s="1">
        <v>44476.327650462961</v>
      </c>
      <c r="X69">
        <v>4520</v>
      </c>
      <c r="Y69">
        <v>340</v>
      </c>
      <c r="Z69">
        <v>0</v>
      </c>
      <c r="AA69">
        <v>340</v>
      </c>
      <c r="AB69">
        <v>230</v>
      </c>
      <c r="AC69">
        <v>253</v>
      </c>
      <c r="AD69">
        <v>376</v>
      </c>
      <c r="AE69">
        <v>0</v>
      </c>
      <c r="AF69">
        <v>0</v>
      </c>
      <c r="AG69">
        <v>0</v>
      </c>
      <c r="AH69" t="s">
        <v>110</v>
      </c>
      <c r="AI69" s="1">
        <v>44476.374791666669</v>
      </c>
      <c r="AJ69">
        <v>2928</v>
      </c>
      <c r="AK69">
        <v>2</v>
      </c>
      <c r="AL69">
        <v>0</v>
      </c>
      <c r="AM69">
        <v>2</v>
      </c>
      <c r="AN69">
        <v>230</v>
      </c>
      <c r="AO69">
        <v>2</v>
      </c>
      <c r="AP69">
        <v>374</v>
      </c>
      <c r="AQ69">
        <v>0</v>
      </c>
      <c r="AR69">
        <v>0</v>
      </c>
      <c r="AS69">
        <v>0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</row>
    <row r="70" spans="1:57">
      <c r="A70" t="s">
        <v>250</v>
      </c>
      <c r="B70" t="s">
        <v>80</v>
      </c>
      <c r="C70" t="s">
        <v>251</v>
      </c>
      <c r="D70" t="s">
        <v>82</v>
      </c>
      <c r="E70" s="2" t="str">
        <f>HYPERLINK("capsilon://?command=openfolder&amp;siteaddress=FAM.docvelocity-na8.net&amp;folderid=FX529D9C0C-BB66-E927-DBF2-EF53F70663FD","FX21102165")</f>
        <v>FX21102165</v>
      </c>
      <c r="F70" t="s">
        <v>19</v>
      </c>
      <c r="G70" t="s">
        <v>19</v>
      </c>
      <c r="H70" t="s">
        <v>83</v>
      </c>
      <c r="I70" t="s">
        <v>252</v>
      </c>
      <c r="J70">
        <v>38</v>
      </c>
      <c r="K70" t="s">
        <v>85</v>
      </c>
      <c r="L70" t="s">
        <v>86</v>
      </c>
      <c r="M70" t="s">
        <v>87</v>
      </c>
      <c r="N70">
        <v>1</v>
      </c>
      <c r="O70" s="1">
        <v>44476.40519675926</v>
      </c>
      <c r="P70" s="1">
        <v>44476.447743055556</v>
      </c>
      <c r="Q70">
        <v>2906</v>
      </c>
      <c r="R70">
        <v>770</v>
      </c>
      <c r="S70" t="b">
        <v>0</v>
      </c>
      <c r="T70" t="s">
        <v>88</v>
      </c>
      <c r="U70" t="b">
        <v>0</v>
      </c>
      <c r="V70" t="s">
        <v>117</v>
      </c>
      <c r="W70" s="1">
        <v>44476.447743055556</v>
      </c>
      <c r="X70">
        <v>304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</v>
      </c>
      <c r="AE70">
        <v>37</v>
      </c>
      <c r="AF70">
        <v>0</v>
      </c>
      <c r="AG70">
        <v>7</v>
      </c>
      <c r="AH70" t="s">
        <v>88</v>
      </c>
      <c r="AI70" t="s">
        <v>88</v>
      </c>
      <c r="AJ70" t="s">
        <v>88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AZ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</row>
    <row r="71" spans="1:57">
      <c r="A71" t="s">
        <v>253</v>
      </c>
      <c r="B71" t="s">
        <v>80</v>
      </c>
      <c r="C71" t="s">
        <v>254</v>
      </c>
      <c r="D71" t="s">
        <v>82</v>
      </c>
      <c r="E71" s="2" t="str">
        <f>HYPERLINK("capsilon://?command=openfolder&amp;siteaddress=FAM.docvelocity-na8.net&amp;folderid=FX623091C3-4F3A-40A3-9E5A-AAB5668740F8","FX210914078")</f>
        <v>FX210914078</v>
      </c>
      <c r="F71" t="s">
        <v>19</v>
      </c>
      <c r="G71" t="s">
        <v>19</v>
      </c>
      <c r="H71" t="s">
        <v>83</v>
      </c>
      <c r="I71" t="s">
        <v>255</v>
      </c>
      <c r="J71">
        <v>29</v>
      </c>
      <c r="K71" t="s">
        <v>85</v>
      </c>
      <c r="L71" t="s">
        <v>86</v>
      </c>
      <c r="M71" t="s">
        <v>87</v>
      </c>
      <c r="N71">
        <v>2</v>
      </c>
      <c r="O71" s="1">
        <v>44476.418275462966</v>
      </c>
      <c r="P71" s="1">
        <v>44476.440879629627</v>
      </c>
      <c r="Q71">
        <v>1732</v>
      </c>
      <c r="R71">
        <v>221</v>
      </c>
      <c r="S71" t="b">
        <v>0</v>
      </c>
      <c r="T71" t="s">
        <v>88</v>
      </c>
      <c r="U71" t="b">
        <v>0</v>
      </c>
      <c r="V71" t="s">
        <v>180</v>
      </c>
      <c r="W71" s="1">
        <v>44476.420763888891</v>
      </c>
      <c r="X71">
        <v>79</v>
      </c>
      <c r="Y71">
        <v>9</v>
      </c>
      <c r="Z71">
        <v>0</v>
      </c>
      <c r="AA71">
        <v>9</v>
      </c>
      <c r="AB71">
        <v>0</v>
      </c>
      <c r="AC71">
        <v>1</v>
      </c>
      <c r="AD71">
        <v>20</v>
      </c>
      <c r="AE71">
        <v>0</v>
      </c>
      <c r="AF71">
        <v>0</v>
      </c>
      <c r="AG71">
        <v>0</v>
      </c>
      <c r="AH71" t="s">
        <v>110</v>
      </c>
      <c r="AI71" s="1">
        <v>44476.440879629627</v>
      </c>
      <c r="AJ71">
        <v>142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20</v>
      </c>
      <c r="AQ71">
        <v>0</v>
      </c>
      <c r="AR71">
        <v>0</v>
      </c>
      <c r="AS71">
        <v>0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</row>
    <row r="72" spans="1:57">
      <c r="A72" t="s">
        <v>256</v>
      </c>
      <c r="B72" t="s">
        <v>80</v>
      </c>
      <c r="C72" t="s">
        <v>254</v>
      </c>
      <c r="D72" t="s">
        <v>82</v>
      </c>
      <c r="E72" s="2" t="str">
        <f>HYPERLINK("capsilon://?command=openfolder&amp;siteaddress=FAM.docvelocity-na8.net&amp;folderid=FX623091C3-4F3A-40A3-9E5A-AAB5668740F8","FX210914078")</f>
        <v>FX210914078</v>
      </c>
      <c r="F72" t="s">
        <v>19</v>
      </c>
      <c r="G72" t="s">
        <v>19</v>
      </c>
      <c r="H72" t="s">
        <v>83</v>
      </c>
      <c r="I72" t="s">
        <v>257</v>
      </c>
      <c r="J72">
        <v>32</v>
      </c>
      <c r="K72" t="s">
        <v>85</v>
      </c>
      <c r="L72" t="s">
        <v>86</v>
      </c>
      <c r="M72" t="s">
        <v>87</v>
      </c>
      <c r="N72">
        <v>2</v>
      </c>
      <c r="O72" s="1">
        <v>44476.418576388889</v>
      </c>
      <c r="P72" s="1">
        <v>44476.441874999997</v>
      </c>
      <c r="Q72">
        <v>1846</v>
      </c>
      <c r="R72">
        <v>167</v>
      </c>
      <c r="S72" t="b">
        <v>0</v>
      </c>
      <c r="T72" t="s">
        <v>88</v>
      </c>
      <c r="U72" t="b">
        <v>0</v>
      </c>
      <c r="V72" t="s">
        <v>180</v>
      </c>
      <c r="W72" s="1">
        <v>44476.421712962961</v>
      </c>
      <c r="X72">
        <v>82</v>
      </c>
      <c r="Y72">
        <v>9</v>
      </c>
      <c r="Z72">
        <v>0</v>
      </c>
      <c r="AA72">
        <v>9</v>
      </c>
      <c r="AB72">
        <v>0</v>
      </c>
      <c r="AC72">
        <v>1</v>
      </c>
      <c r="AD72">
        <v>23</v>
      </c>
      <c r="AE72">
        <v>0</v>
      </c>
      <c r="AF72">
        <v>0</v>
      </c>
      <c r="AG72">
        <v>0</v>
      </c>
      <c r="AH72" t="s">
        <v>110</v>
      </c>
      <c r="AI72" s="1">
        <v>44476.441874999997</v>
      </c>
      <c r="AJ72">
        <v>85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23</v>
      </c>
      <c r="AQ72">
        <v>0</v>
      </c>
      <c r="AR72">
        <v>0</v>
      </c>
      <c r="AS72">
        <v>0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</row>
    <row r="73" spans="1:57">
      <c r="A73" t="s">
        <v>258</v>
      </c>
      <c r="B73" t="s">
        <v>80</v>
      </c>
      <c r="C73" t="s">
        <v>254</v>
      </c>
      <c r="D73" t="s">
        <v>82</v>
      </c>
      <c r="E73" s="2" t="str">
        <f>HYPERLINK("capsilon://?command=openfolder&amp;siteaddress=FAM.docvelocity-na8.net&amp;folderid=FX623091C3-4F3A-40A3-9E5A-AAB5668740F8","FX210914078")</f>
        <v>FX210914078</v>
      </c>
      <c r="F73" t="s">
        <v>19</v>
      </c>
      <c r="G73" t="s">
        <v>19</v>
      </c>
      <c r="H73" t="s">
        <v>83</v>
      </c>
      <c r="I73" t="s">
        <v>259</v>
      </c>
      <c r="J73">
        <v>50</v>
      </c>
      <c r="K73" t="s">
        <v>85</v>
      </c>
      <c r="L73" t="s">
        <v>86</v>
      </c>
      <c r="M73" t="s">
        <v>87</v>
      </c>
      <c r="N73">
        <v>1</v>
      </c>
      <c r="O73" s="1">
        <v>44476.423414351855</v>
      </c>
      <c r="P73" s="1">
        <v>44476.453379629631</v>
      </c>
      <c r="Q73">
        <v>1827</v>
      </c>
      <c r="R73">
        <v>762</v>
      </c>
      <c r="S73" t="b">
        <v>0</v>
      </c>
      <c r="T73" t="s">
        <v>88</v>
      </c>
      <c r="U73" t="b">
        <v>0</v>
      </c>
      <c r="V73" t="s">
        <v>117</v>
      </c>
      <c r="W73" s="1">
        <v>44476.453379629631</v>
      </c>
      <c r="X73">
        <v>453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50</v>
      </c>
      <c r="AE73">
        <v>46</v>
      </c>
      <c r="AF73">
        <v>0</v>
      </c>
      <c r="AG73">
        <v>2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</row>
    <row r="74" spans="1:57">
      <c r="A74" t="s">
        <v>260</v>
      </c>
      <c r="B74" t="s">
        <v>80</v>
      </c>
      <c r="C74" t="s">
        <v>254</v>
      </c>
      <c r="D74" t="s">
        <v>82</v>
      </c>
      <c r="E74" s="2" t="str">
        <f>HYPERLINK("capsilon://?command=openfolder&amp;siteaddress=FAM.docvelocity-na8.net&amp;folderid=FX623091C3-4F3A-40A3-9E5A-AAB5668740F8","FX210914078")</f>
        <v>FX210914078</v>
      </c>
      <c r="F74" t="s">
        <v>19</v>
      </c>
      <c r="G74" t="s">
        <v>19</v>
      </c>
      <c r="H74" t="s">
        <v>83</v>
      </c>
      <c r="I74" t="s">
        <v>261</v>
      </c>
      <c r="J74">
        <v>52</v>
      </c>
      <c r="K74" t="s">
        <v>85</v>
      </c>
      <c r="L74" t="s">
        <v>86</v>
      </c>
      <c r="M74" t="s">
        <v>87</v>
      </c>
      <c r="N74">
        <v>1</v>
      </c>
      <c r="O74" s="1">
        <v>44476.437951388885</v>
      </c>
      <c r="P74" s="1">
        <v>44476.4530787037</v>
      </c>
      <c r="Q74">
        <v>723</v>
      </c>
      <c r="R74">
        <v>584</v>
      </c>
      <c r="S74" t="b">
        <v>0</v>
      </c>
      <c r="T74" t="s">
        <v>88</v>
      </c>
      <c r="U74" t="b">
        <v>0</v>
      </c>
      <c r="V74" t="s">
        <v>114</v>
      </c>
      <c r="W74" s="1">
        <v>44476.4530787037</v>
      </c>
      <c r="X74">
        <v>373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</v>
      </c>
      <c r="AE74">
        <v>48</v>
      </c>
      <c r="AF74">
        <v>0</v>
      </c>
      <c r="AG74">
        <v>5</v>
      </c>
      <c r="AH74" t="s">
        <v>88</v>
      </c>
      <c r="AI74" t="s">
        <v>88</v>
      </c>
      <c r="AJ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</row>
    <row r="75" spans="1:57">
      <c r="A75" t="s">
        <v>262</v>
      </c>
      <c r="B75" t="s">
        <v>80</v>
      </c>
      <c r="C75" t="s">
        <v>254</v>
      </c>
      <c r="D75" t="s">
        <v>82</v>
      </c>
      <c r="E75" s="2" t="str">
        <f>HYPERLINK("capsilon://?command=openfolder&amp;siteaddress=FAM.docvelocity-na8.net&amp;folderid=FX623091C3-4F3A-40A3-9E5A-AAB5668740F8","FX210914078")</f>
        <v>FX210914078</v>
      </c>
      <c r="F75" t="s">
        <v>19</v>
      </c>
      <c r="G75" t="s">
        <v>19</v>
      </c>
      <c r="H75" t="s">
        <v>83</v>
      </c>
      <c r="I75" t="s">
        <v>263</v>
      </c>
      <c r="J75">
        <v>50</v>
      </c>
      <c r="K75" t="s">
        <v>85</v>
      </c>
      <c r="L75" t="s">
        <v>86</v>
      </c>
      <c r="M75" t="s">
        <v>87</v>
      </c>
      <c r="N75">
        <v>1</v>
      </c>
      <c r="O75" s="1">
        <v>44476.444155092591</v>
      </c>
      <c r="P75" s="1">
        <v>44476.456770833334</v>
      </c>
      <c r="Q75">
        <v>600</v>
      </c>
      <c r="R75">
        <v>490</v>
      </c>
      <c r="S75" t="b">
        <v>0</v>
      </c>
      <c r="T75" t="s">
        <v>88</v>
      </c>
      <c r="U75" t="b">
        <v>0</v>
      </c>
      <c r="V75" t="s">
        <v>117</v>
      </c>
      <c r="W75" s="1">
        <v>44476.456770833334</v>
      </c>
      <c r="X75">
        <v>292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50</v>
      </c>
      <c r="AE75">
        <v>46</v>
      </c>
      <c r="AF75">
        <v>0</v>
      </c>
      <c r="AG75">
        <v>2</v>
      </c>
      <c r="AH75" t="s">
        <v>88</v>
      </c>
      <c r="AI75" t="s">
        <v>88</v>
      </c>
      <c r="AJ75" t="s">
        <v>88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</row>
    <row r="76" spans="1:57">
      <c r="A76" t="s">
        <v>264</v>
      </c>
      <c r="B76" t="s">
        <v>80</v>
      </c>
      <c r="C76" t="s">
        <v>254</v>
      </c>
      <c r="D76" t="s">
        <v>82</v>
      </c>
      <c r="E76" s="2" t="str">
        <f>HYPERLINK("capsilon://?command=openfolder&amp;siteaddress=FAM.docvelocity-na8.net&amp;folderid=FX623091C3-4F3A-40A3-9E5A-AAB5668740F8","FX210914078")</f>
        <v>FX210914078</v>
      </c>
      <c r="F76" t="s">
        <v>19</v>
      </c>
      <c r="G76" t="s">
        <v>19</v>
      </c>
      <c r="H76" t="s">
        <v>83</v>
      </c>
      <c r="I76" t="s">
        <v>265</v>
      </c>
      <c r="J76">
        <v>52</v>
      </c>
      <c r="K76" t="s">
        <v>85</v>
      </c>
      <c r="L76" t="s">
        <v>86</v>
      </c>
      <c r="M76" t="s">
        <v>87</v>
      </c>
      <c r="N76">
        <v>1</v>
      </c>
      <c r="O76" s="1">
        <v>44476.448101851849</v>
      </c>
      <c r="P76" s="1">
        <v>44476.494652777779</v>
      </c>
      <c r="Q76">
        <v>3202</v>
      </c>
      <c r="R76">
        <v>820</v>
      </c>
      <c r="S76" t="b">
        <v>0</v>
      </c>
      <c r="T76" t="s">
        <v>88</v>
      </c>
      <c r="U76" t="b">
        <v>0</v>
      </c>
      <c r="V76" t="s">
        <v>114</v>
      </c>
      <c r="W76" s="1">
        <v>44476.494652777779</v>
      </c>
      <c r="X76">
        <v>550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52</v>
      </c>
      <c r="AE76">
        <v>48</v>
      </c>
      <c r="AF76">
        <v>0</v>
      </c>
      <c r="AG76">
        <v>5</v>
      </c>
      <c r="AH76" t="s">
        <v>88</v>
      </c>
      <c r="AI76" t="s">
        <v>88</v>
      </c>
      <c r="AJ76" t="s">
        <v>88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</row>
    <row r="77" spans="1:57">
      <c r="A77" t="s">
        <v>266</v>
      </c>
      <c r="B77" t="s">
        <v>80</v>
      </c>
      <c r="C77" t="s">
        <v>251</v>
      </c>
      <c r="D77" t="s">
        <v>82</v>
      </c>
      <c r="E77" s="2" t="str">
        <f>HYPERLINK("capsilon://?command=openfolder&amp;siteaddress=FAM.docvelocity-na8.net&amp;folderid=FX529D9C0C-BB66-E927-DBF2-EF53F70663FD","FX21102165")</f>
        <v>FX21102165</v>
      </c>
      <c r="F77" t="s">
        <v>19</v>
      </c>
      <c r="G77" t="s">
        <v>19</v>
      </c>
      <c r="H77" t="s">
        <v>83</v>
      </c>
      <c r="I77" t="s">
        <v>252</v>
      </c>
      <c r="J77">
        <v>266</v>
      </c>
      <c r="K77" t="s">
        <v>85</v>
      </c>
      <c r="L77" t="s">
        <v>86</v>
      </c>
      <c r="M77" t="s">
        <v>87</v>
      </c>
      <c r="N77">
        <v>2</v>
      </c>
      <c r="O77" s="1">
        <v>44476.448587962965</v>
      </c>
      <c r="P77" s="1">
        <v>44476.469328703701</v>
      </c>
      <c r="Q77">
        <v>497</v>
      </c>
      <c r="R77">
        <v>1295</v>
      </c>
      <c r="S77" t="b">
        <v>0</v>
      </c>
      <c r="T77" t="s">
        <v>88</v>
      </c>
      <c r="U77" t="b">
        <v>1</v>
      </c>
      <c r="V77" t="s">
        <v>182</v>
      </c>
      <c r="W77" s="1">
        <v>44476.458124999997</v>
      </c>
      <c r="X77">
        <v>811</v>
      </c>
      <c r="Y77">
        <v>74</v>
      </c>
      <c r="Z77">
        <v>0</v>
      </c>
      <c r="AA77">
        <v>74</v>
      </c>
      <c r="AB77">
        <v>185</v>
      </c>
      <c r="AC77">
        <v>47</v>
      </c>
      <c r="AD77">
        <v>192</v>
      </c>
      <c r="AE77">
        <v>0</v>
      </c>
      <c r="AF77">
        <v>0</v>
      </c>
      <c r="AG77">
        <v>0</v>
      </c>
      <c r="AH77" t="s">
        <v>164</v>
      </c>
      <c r="AI77" s="1">
        <v>44476.469328703701</v>
      </c>
      <c r="AJ77">
        <v>484</v>
      </c>
      <c r="AK77">
        <v>0</v>
      </c>
      <c r="AL77">
        <v>0</v>
      </c>
      <c r="AM77">
        <v>0</v>
      </c>
      <c r="AN77">
        <v>185</v>
      </c>
      <c r="AO77">
        <v>0</v>
      </c>
      <c r="AP77">
        <v>192</v>
      </c>
      <c r="AQ77">
        <v>0</v>
      </c>
      <c r="AR77">
        <v>0</v>
      </c>
      <c r="AS77">
        <v>0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</row>
    <row r="78" spans="1:57">
      <c r="A78" t="s">
        <v>267</v>
      </c>
      <c r="B78" t="s">
        <v>80</v>
      </c>
      <c r="C78" t="s">
        <v>254</v>
      </c>
      <c r="D78" t="s">
        <v>82</v>
      </c>
      <c r="E78" s="2" t="str">
        <f>HYPERLINK("capsilon://?command=openfolder&amp;siteaddress=FAM.docvelocity-na8.net&amp;folderid=FX623091C3-4F3A-40A3-9E5A-AAB5668740F8","FX210914078")</f>
        <v>FX210914078</v>
      </c>
      <c r="F78" t="s">
        <v>19</v>
      </c>
      <c r="G78" t="s">
        <v>19</v>
      </c>
      <c r="H78" t="s">
        <v>83</v>
      </c>
      <c r="I78" t="s">
        <v>268</v>
      </c>
      <c r="J78">
        <v>66</v>
      </c>
      <c r="K78" t="s">
        <v>85</v>
      </c>
      <c r="L78" t="s">
        <v>86</v>
      </c>
      <c r="M78" t="s">
        <v>87</v>
      </c>
      <c r="N78">
        <v>2</v>
      </c>
      <c r="O78" s="1">
        <v>44476.452708333331</v>
      </c>
      <c r="P78" s="1">
        <v>44476.507685185185</v>
      </c>
      <c r="Q78">
        <v>4568</v>
      </c>
      <c r="R78">
        <v>182</v>
      </c>
      <c r="S78" t="b">
        <v>0</v>
      </c>
      <c r="T78" t="s">
        <v>88</v>
      </c>
      <c r="U78" t="b">
        <v>0</v>
      </c>
      <c r="V78" t="s">
        <v>136</v>
      </c>
      <c r="W78" s="1">
        <v>44476.464594907404</v>
      </c>
      <c r="X78">
        <v>59</v>
      </c>
      <c r="Y78">
        <v>0</v>
      </c>
      <c r="Z78">
        <v>0</v>
      </c>
      <c r="AA78">
        <v>0</v>
      </c>
      <c r="AB78">
        <v>52</v>
      </c>
      <c r="AC78">
        <v>0</v>
      </c>
      <c r="AD78">
        <v>66</v>
      </c>
      <c r="AE78">
        <v>0</v>
      </c>
      <c r="AF78">
        <v>0</v>
      </c>
      <c r="AG78">
        <v>0</v>
      </c>
      <c r="AH78" t="s">
        <v>93</v>
      </c>
      <c r="AI78" s="1">
        <v>44476.507685185185</v>
      </c>
      <c r="AJ78">
        <v>24</v>
      </c>
      <c r="AK78">
        <v>0</v>
      </c>
      <c r="AL78">
        <v>0</v>
      </c>
      <c r="AM78">
        <v>0</v>
      </c>
      <c r="AN78">
        <v>52</v>
      </c>
      <c r="AO78">
        <v>0</v>
      </c>
      <c r="AP78">
        <v>66</v>
      </c>
      <c r="AQ78">
        <v>0</v>
      </c>
      <c r="AR78">
        <v>0</v>
      </c>
      <c r="AS78">
        <v>0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</row>
    <row r="79" spans="1:57">
      <c r="A79" t="s">
        <v>269</v>
      </c>
      <c r="B79" t="s">
        <v>80</v>
      </c>
      <c r="C79" t="s">
        <v>226</v>
      </c>
      <c r="D79" t="s">
        <v>82</v>
      </c>
      <c r="E79" s="2" t="str">
        <f>HYPERLINK("capsilon://?command=openfolder&amp;siteaddress=FAM.docvelocity-na8.net&amp;folderid=FXF2382FA2-F69E-CC05-A55F-EC92D68257F2","FX21098718")</f>
        <v>FX21098718</v>
      </c>
      <c r="F79" t="s">
        <v>19</v>
      </c>
      <c r="G79" t="s">
        <v>19</v>
      </c>
      <c r="H79" t="s">
        <v>83</v>
      </c>
      <c r="I79" t="s">
        <v>227</v>
      </c>
      <c r="J79">
        <v>38</v>
      </c>
      <c r="K79" t="s">
        <v>85</v>
      </c>
      <c r="L79" t="s">
        <v>86</v>
      </c>
      <c r="M79" t="s">
        <v>87</v>
      </c>
      <c r="N79">
        <v>2</v>
      </c>
      <c r="O79" s="1">
        <v>44470.532314814816</v>
      </c>
      <c r="P79" s="1">
        <v>44470.543865740743</v>
      </c>
      <c r="Q79">
        <v>163</v>
      </c>
      <c r="R79">
        <v>835</v>
      </c>
      <c r="S79" t="b">
        <v>0</v>
      </c>
      <c r="T79" t="s">
        <v>88</v>
      </c>
      <c r="U79" t="b">
        <v>1</v>
      </c>
      <c r="V79" t="s">
        <v>247</v>
      </c>
      <c r="W79" s="1">
        <v>44470.535266203704</v>
      </c>
      <c r="X79">
        <v>251</v>
      </c>
      <c r="Y79">
        <v>37</v>
      </c>
      <c r="Z79">
        <v>0</v>
      </c>
      <c r="AA79">
        <v>37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0</v>
      </c>
      <c r="AH79" t="s">
        <v>97</v>
      </c>
      <c r="AI79" s="1">
        <v>44470.543865740743</v>
      </c>
      <c r="AJ79">
        <v>584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</row>
    <row r="80" spans="1:57">
      <c r="A80" t="s">
        <v>270</v>
      </c>
      <c r="B80" t="s">
        <v>80</v>
      </c>
      <c r="C80" t="s">
        <v>254</v>
      </c>
      <c r="D80" t="s">
        <v>82</v>
      </c>
      <c r="E80" s="2" t="str">
        <f>HYPERLINK("capsilon://?command=openfolder&amp;siteaddress=FAM.docvelocity-na8.net&amp;folderid=FX623091C3-4F3A-40A3-9E5A-AAB5668740F8","FX210914078")</f>
        <v>FX210914078</v>
      </c>
      <c r="F80" t="s">
        <v>19</v>
      </c>
      <c r="G80" t="s">
        <v>19</v>
      </c>
      <c r="H80" t="s">
        <v>83</v>
      </c>
      <c r="I80" t="s">
        <v>261</v>
      </c>
      <c r="J80">
        <v>226</v>
      </c>
      <c r="K80" t="s">
        <v>85</v>
      </c>
      <c r="L80" t="s">
        <v>86</v>
      </c>
      <c r="M80" t="s">
        <v>87</v>
      </c>
      <c r="N80">
        <v>2</v>
      </c>
      <c r="O80" s="1">
        <v>44476.455891203703</v>
      </c>
      <c r="P80" s="1">
        <v>44476.507395833331</v>
      </c>
      <c r="Q80">
        <v>1277</v>
      </c>
      <c r="R80">
        <v>3173</v>
      </c>
      <c r="S80" t="b">
        <v>0</v>
      </c>
      <c r="T80" t="s">
        <v>88</v>
      </c>
      <c r="U80" t="b">
        <v>1</v>
      </c>
      <c r="V80" t="s">
        <v>109</v>
      </c>
      <c r="W80" s="1">
        <v>44476.482453703706</v>
      </c>
      <c r="X80">
        <v>2251</v>
      </c>
      <c r="Y80">
        <v>152</v>
      </c>
      <c r="Z80">
        <v>0</v>
      </c>
      <c r="AA80">
        <v>152</v>
      </c>
      <c r="AB80">
        <v>43</v>
      </c>
      <c r="AC80">
        <v>125</v>
      </c>
      <c r="AD80">
        <v>74</v>
      </c>
      <c r="AE80">
        <v>0</v>
      </c>
      <c r="AF80">
        <v>0</v>
      </c>
      <c r="AG80">
        <v>0</v>
      </c>
      <c r="AH80" t="s">
        <v>93</v>
      </c>
      <c r="AI80" s="1">
        <v>44476.507395833331</v>
      </c>
      <c r="AJ80">
        <v>877</v>
      </c>
      <c r="AK80">
        <v>1</v>
      </c>
      <c r="AL80">
        <v>0</v>
      </c>
      <c r="AM80">
        <v>1</v>
      </c>
      <c r="AN80">
        <v>43</v>
      </c>
      <c r="AO80">
        <v>1</v>
      </c>
      <c r="AP80">
        <v>73</v>
      </c>
      <c r="AQ80">
        <v>0</v>
      </c>
      <c r="AR80">
        <v>0</v>
      </c>
      <c r="AS80">
        <v>0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</row>
    <row r="81" spans="1:57">
      <c r="A81" t="s">
        <v>271</v>
      </c>
      <c r="B81" t="s">
        <v>80</v>
      </c>
      <c r="C81" t="s">
        <v>254</v>
      </c>
      <c r="D81" t="s">
        <v>82</v>
      </c>
      <c r="E81" s="2" t="str">
        <f>HYPERLINK("capsilon://?command=openfolder&amp;siteaddress=FAM.docvelocity-na8.net&amp;folderid=FX623091C3-4F3A-40A3-9E5A-AAB5668740F8","FX210914078")</f>
        <v>FX210914078</v>
      </c>
      <c r="F81" t="s">
        <v>19</v>
      </c>
      <c r="G81" t="s">
        <v>19</v>
      </c>
      <c r="H81" t="s">
        <v>83</v>
      </c>
      <c r="I81" t="s">
        <v>259</v>
      </c>
      <c r="J81">
        <v>89</v>
      </c>
      <c r="K81" t="s">
        <v>85</v>
      </c>
      <c r="L81" t="s">
        <v>86</v>
      </c>
      <c r="M81" t="s">
        <v>87</v>
      </c>
      <c r="N81">
        <v>2</v>
      </c>
      <c r="O81" s="1">
        <v>44476.456747685188</v>
      </c>
      <c r="P81" s="1">
        <v>44476.485254629632</v>
      </c>
      <c r="Q81">
        <v>1397</v>
      </c>
      <c r="R81">
        <v>1066</v>
      </c>
      <c r="S81" t="b">
        <v>0</v>
      </c>
      <c r="T81" t="s">
        <v>88</v>
      </c>
      <c r="U81" t="b">
        <v>1</v>
      </c>
      <c r="V81" t="s">
        <v>136</v>
      </c>
      <c r="W81" s="1">
        <v>44476.461527777778</v>
      </c>
      <c r="X81">
        <v>397</v>
      </c>
      <c r="Y81">
        <v>81</v>
      </c>
      <c r="Z81">
        <v>0</v>
      </c>
      <c r="AA81">
        <v>81</v>
      </c>
      <c r="AB81">
        <v>0</v>
      </c>
      <c r="AC81">
        <v>25</v>
      </c>
      <c r="AD81">
        <v>8</v>
      </c>
      <c r="AE81">
        <v>0</v>
      </c>
      <c r="AF81">
        <v>0</v>
      </c>
      <c r="AG81">
        <v>0</v>
      </c>
      <c r="AH81" t="s">
        <v>93</v>
      </c>
      <c r="AI81" s="1">
        <v>44476.485254629632</v>
      </c>
      <c r="AJ81">
        <v>642</v>
      </c>
      <c r="AK81">
        <v>4</v>
      </c>
      <c r="AL81">
        <v>0</v>
      </c>
      <c r="AM81">
        <v>4</v>
      </c>
      <c r="AN81">
        <v>0</v>
      </c>
      <c r="AO81">
        <v>4</v>
      </c>
      <c r="AP81">
        <v>4</v>
      </c>
      <c r="AQ81">
        <v>0</v>
      </c>
      <c r="AR81">
        <v>0</v>
      </c>
      <c r="AS81">
        <v>0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</row>
    <row r="82" spans="1:57">
      <c r="A82" t="s">
        <v>272</v>
      </c>
      <c r="B82" t="s">
        <v>80</v>
      </c>
      <c r="C82" t="s">
        <v>254</v>
      </c>
      <c r="D82" t="s">
        <v>82</v>
      </c>
      <c r="E82" s="2" t="str">
        <f>HYPERLINK("capsilon://?command=openfolder&amp;siteaddress=FAM.docvelocity-na8.net&amp;folderid=FX623091C3-4F3A-40A3-9E5A-AAB5668740F8","FX210914078")</f>
        <v>FX210914078</v>
      </c>
      <c r="F82" t="s">
        <v>19</v>
      </c>
      <c r="G82" t="s">
        <v>19</v>
      </c>
      <c r="H82" t="s">
        <v>83</v>
      </c>
      <c r="I82" t="s">
        <v>273</v>
      </c>
      <c r="J82">
        <v>50</v>
      </c>
      <c r="K82" t="s">
        <v>85</v>
      </c>
      <c r="L82" t="s">
        <v>86</v>
      </c>
      <c r="M82" t="s">
        <v>87</v>
      </c>
      <c r="N82">
        <v>1</v>
      </c>
      <c r="O82" s="1">
        <v>44476.457997685182</v>
      </c>
      <c r="P82" s="1">
        <v>44476.657951388886</v>
      </c>
      <c r="Q82">
        <v>16509</v>
      </c>
      <c r="R82">
        <v>767</v>
      </c>
      <c r="S82" t="b">
        <v>0</v>
      </c>
      <c r="T82" t="s">
        <v>88</v>
      </c>
      <c r="U82" t="b">
        <v>0</v>
      </c>
      <c r="V82" t="s">
        <v>123</v>
      </c>
      <c r="W82" s="1">
        <v>44476.657951388886</v>
      </c>
      <c r="X82">
        <v>324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50</v>
      </c>
      <c r="AE82">
        <v>46</v>
      </c>
      <c r="AF82">
        <v>0</v>
      </c>
      <c r="AG82">
        <v>2</v>
      </c>
      <c r="AH82" t="s">
        <v>88</v>
      </c>
      <c r="AI82" t="s">
        <v>88</v>
      </c>
      <c r="AJ82" t="s">
        <v>88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</row>
    <row r="83" spans="1:57">
      <c r="A83" t="s">
        <v>274</v>
      </c>
      <c r="B83" t="s">
        <v>80</v>
      </c>
      <c r="C83" t="s">
        <v>254</v>
      </c>
      <c r="D83" t="s">
        <v>82</v>
      </c>
      <c r="E83" s="2" t="str">
        <f>HYPERLINK("capsilon://?command=openfolder&amp;siteaddress=FAM.docvelocity-na8.net&amp;folderid=FX623091C3-4F3A-40A3-9E5A-AAB5668740F8","FX210914078")</f>
        <v>FX210914078</v>
      </c>
      <c r="F83" t="s">
        <v>19</v>
      </c>
      <c r="G83" t="s">
        <v>19</v>
      </c>
      <c r="H83" t="s">
        <v>83</v>
      </c>
      <c r="I83" t="s">
        <v>275</v>
      </c>
      <c r="J83">
        <v>52</v>
      </c>
      <c r="K83" t="s">
        <v>85</v>
      </c>
      <c r="L83" t="s">
        <v>86</v>
      </c>
      <c r="M83" t="s">
        <v>87</v>
      </c>
      <c r="N83">
        <v>1</v>
      </c>
      <c r="O83" s="1">
        <v>44476.45921296296</v>
      </c>
      <c r="P83" s="1">
        <v>44476.659710648149</v>
      </c>
      <c r="Q83">
        <v>16914</v>
      </c>
      <c r="R83">
        <v>409</v>
      </c>
      <c r="S83" t="b">
        <v>0</v>
      </c>
      <c r="T83" t="s">
        <v>88</v>
      </c>
      <c r="U83" t="b">
        <v>0</v>
      </c>
      <c r="V83" t="s">
        <v>123</v>
      </c>
      <c r="W83" s="1">
        <v>44476.659710648149</v>
      </c>
      <c r="X83">
        <v>152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52</v>
      </c>
      <c r="AE83">
        <v>48</v>
      </c>
      <c r="AF83">
        <v>0</v>
      </c>
      <c r="AG83">
        <v>5</v>
      </c>
      <c r="AH83" t="s">
        <v>88</v>
      </c>
      <c r="AI83" t="s">
        <v>88</v>
      </c>
      <c r="AJ83" t="s">
        <v>88</v>
      </c>
      <c r="AK83" t="s">
        <v>88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</row>
    <row r="84" spans="1:57">
      <c r="A84" t="s">
        <v>276</v>
      </c>
      <c r="B84" t="s">
        <v>80</v>
      </c>
      <c r="C84" t="s">
        <v>254</v>
      </c>
      <c r="D84" t="s">
        <v>82</v>
      </c>
      <c r="E84" s="2" t="str">
        <f>HYPERLINK("capsilon://?command=openfolder&amp;siteaddress=FAM.docvelocity-na8.net&amp;folderid=FX623091C3-4F3A-40A3-9E5A-AAB5668740F8","FX210914078")</f>
        <v>FX210914078</v>
      </c>
      <c r="F84" t="s">
        <v>19</v>
      </c>
      <c r="G84" t="s">
        <v>19</v>
      </c>
      <c r="H84" t="s">
        <v>83</v>
      </c>
      <c r="I84" t="s">
        <v>263</v>
      </c>
      <c r="J84">
        <v>86</v>
      </c>
      <c r="K84" t="s">
        <v>85</v>
      </c>
      <c r="L84" t="s">
        <v>86</v>
      </c>
      <c r="M84" t="s">
        <v>87</v>
      </c>
      <c r="N84">
        <v>2</v>
      </c>
      <c r="O84" s="1">
        <v>44476.459768518522</v>
      </c>
      <c r="P84" s="1">
        <v>44476.514803240738</v>
      </c>
      <c r="Q84">
        <v>3552</v>
      </c>
      <c r="R84">
        <v>1203</v>
      </c>
      <c r="S84" t="b">
        <v>0</v>
      </c>
      <c r="T84" t="s">
        <v>88</v>
      </c>
      <c r="U84" t="b">
        <v>1</v>
      </c>
      <c r="V84" t="s">
        <v>136</v>
      </c>
      <c r="W84" s="1">
        <v>44476.463692129626</v>
      </c>
      <c r="X84">
        <v>186</v>
      </c>
      <c r="Y84">
        <v>81</v>
      </c>
      <c r="Z84">
        <v>0</v>
      </c>
      <c r="AA84">
        <v>81</v>
      </c>
      <c r="AB84">
        <v>0</v>
      </c>
      <c r="AC84">
        <v>25</v>
      </c>
      <c r="AD84">
        <v>5</v>
      </c>
      <c r="AE84">
        <v>0</v>
      </c>
      <c r="AF84">
        <v>0</v>
      </c>
      <c r="AG84">
        <v>0</v>
      </c>
      <c r="AH84" t="s">
        <v>97</v>
      </c>
      <c r="AI84" s="1">
        <v>44476.514803240738</v>
      </c>
      <c r="AJ84">
        <v>994</v>
      </c>
      <c r="AK84">
        <v>2</v>
      </c>
      <c r="AL84">
        <v>0</v>
      </c>
      <c r="AM84">
        <v>2</v>
      </c>
      <c r="AN84">
        <v>0</v>
      </c>
      <c r="AO84">
        <v>2</v>
      </c>
      <c r="AP84">
        <v>3</v>
      </c>
      <c r="AQ84">
        <v>0</v>
      </c>
      <c r="AR84">
        <v>0</v>
      </c>
      <c r="AS84">
        <v>0</v>
      </c>
      <c r="AT84" t="s">
        <v>88</v>
      </c>
      <c r="AU84" t="s">
        <v>88</v>
      </c>
      <c r="AV84" t="s">
        <v>88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</row>
    <row r="85" spans="1:57">
      <c r="A85" t="s">
        <v>277</v>
      </c>
      <c r="B85" t="s">
        <v>80</v>
      </c>
      <c r="C85" t="s">
        <v>151</v>
      </c>
      <c r="D85" t="s">
        <v>82</v>
      </c>
      <c r="E85" s="2" t="str">
        <f>HYPERLINK("capsilon://?command=openfolder&amp;siteaddress=FAM.docvelocity-na8.net&amp;folderid=FXE05B1179-74CA-EDBD-01FF-FA6FDFEBD675","FX210914943")</f>
        <v>FX210914943</v>
      </c>
      <c r="F85" t="s">
        <v>19</v>
      </c>
      <c r="G85" t="s">
        <v>19</v>
      </c>
      <c r="H85" t="s">
        <v>83</v>
      </c>
      <c r="I85" t="s">
        <v>278</v>
      </c>
      <c r="J85">
        <v>52</v>
      </c>
      <c r="K85" t="s">
        <v>85</v>
      </c>
      <c r="L85" t="s">
        <v>86</v>
      </c>
      <c r="M85" t="s">
        <v>87</v>
      </c>
      <c r="N85">
        <v>1</v>
      </c>
      <c r="O85" s="1">
        <v>44476.473263888889</v>
      </c>
      <c r="P85" s="1">
        <v>44476.662800925929</v>
      </c>
      <c r="Q85">
        <v>15775</v>
      </c>
      <c r="R85">
        <v>601</v>
      </c>
      <c r="S85" t="b">
        <v>0</v>
      </c>
      <c r="T85" t="s">
        <v>88</v>
      </c>
      <c r="U85" t="b">
        <v>0</v>
      </c>
      <c r="V85" t="s">
        <v>123</v>
      </c>
      <c r="W85" s="1">
        <v>44476.662800925929</v>
      </c>
      <c r="X85">
        <v>266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52</v>
      </c>
      <c r="AE85">
        <v>42</v>
      </c>
      <c r="AF85">
        <v>0</v>
      </c>
      <c r="AG85">
        <v>5</v>
      </c>
      <c r="AH85" t="s">
        <v>88</v>
      </c>
      <c r="AI85" t="s">
        <v>88</v>
      </c>
      <c r="AJ85" t="s">
        <v>88</v>
      </c>
      <c r="AK85" t="s">
        <v>88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</row>
    <row r="86" spans="1:57">
      <c r="A86" t="s">
        <v>279</v>
      </c>
      <c r="B86" t="s">
        <v>80</v>
      </c>
      <c r="C86" t="s">
        <v>151</v>
      </c>
      <c r="D86" t="s">
        <v>82</v>
      </c>
      <c r="E86" s="2" t="str">
        <f>HYPERLINK("capsilon://?command=openfolder&amp;siteaddress=FAM.docvelocity-na8.net&amp;folderid=FXE05B1179-74CA-EDBD-01FF-FA6FDFEBD675","FX210914943")</f>
        <v>FX210914943</v>
      </c>
      <c r="F86" t="s">
        <v>19</v>
      </c>
      <c r="G86" t="s">
        <v>19</v>
      </c>
      <c r="H86" t="s">
        <v>83</v>
      </c>
      <c r="I86" t="s">
        <v>280</v>
      </c>
      <c r="J86">
        <v>170</v>
      </c>
      <c r="K86" t="s">
        <v>85</v>
      </c>
      <c r="L86" t="s">
        <v>86</v>
      </c>
      <c r="M86" t="s">
        <v>87</v>
      </c>
      <c r="N86">
        <v>1</v>
      </c>
      <c r="O86" s="1">
        <v>44476.474548611113</v>
      </c>
      <c r="P86" s="1">
        <v>44476.666493055556</v>
      </c>
      <c r="Q86">
        <v>16013</v>
      </c>
      <c r="R86">
        <v>571</v>
      </c>
      <c r="S86" t="b">
        <v>0</v>
      </c>
      <c r="T86" t="s">
        <v>88</v>
      </c>
      <c r="U86" t="b">
        <v>0</v>
      </c>
      <c r="V86" t="s">
        <v>123</v>
      </c>
      <c r="W86" s="1">
        <v>44476.666493055556</v>
      </c>
      <c r="X86">
        <v>318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170</v>
      </c>
      <c r="AE86">
        <v>162</v>
      </c>
      <c r="AF86">
        <v>0</v>
      </c>
      <c r="AG86">
        <v>5</v>
      </c>
      <c r="AH86" t="s">
        <v>88</v>
      </c>
      <c r="AI86" t="s">
        <v>88</v>
      </c>
      <c r="AJ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</row>
    <row r="87" spans="1:57">
      <c r="A87" t="s">
        <v>281</v>
      </c>
      <c r="B87" t="s">
        <v>80</v>
      </c>
      <c r="C87" t="s">
        <v>251</v>
      </c>
      <c r="D87" t="s">
        <v>82</v>
      </c>
      <c r="E87" s="2" t="str">
        <f>HYPERLINK("capsilon://?command=openfolder&amp;siteaddress=FAM.docvelocity-na8.net&amp;folderid=FX529D9C0C-BB66-E927-DBF2-EF53F70663FD","FX21102165")</f>
        <v>FX21102165</v>
      </c>
      <c r="F87" t="s">
        <v>19</v>
      </c>
      <c r="G87" t="s">
        <v>19</v>
      </c>
      <c r="H87" t="s">
        <v>83</v>
      </c>
      <c r="I87" t="s">
        <v>282</v>
      </c>
      <c r="J87">
        <v>38</v>
      </c>
      <c r="K87" t="s">
        <v>85</v>
      </c>
      <c r="L87" t="s">
        <v>86</v>
      </c>
      <c r="M87" t="s">
        <v>87</v>
      </c>
      <c r="N87">
        <v>2</v>
      </c>
      <c r="O87" s="1">
        <v>44476.476168981484</v>
      </c>
      <c r="P87" s="1">
        <v>44476.510428240741</v>
      </c>
      <c r="Q87">
        <v>2280</v>
      </c>
      <c r="R87">
        <v>680</v>
      </c>
      <c r="S87" t="b">
        <v>0</v>
      </c>
      <c r="T87" t="s">
        <v>88</v>
      </c>
      <c r="U87" t="b">
        <v>0</v>
      </c>
      <c r="V87" t="s">
        <v>182</v>
      </c>
      <c r="W87" s="1">
        <v>44476.484409722223</v>
      </c>
      <c r="X87">
        <v>432</v>
      </c>
      <c r="Y87">
        <v>37</v>
      </c>
      <c r="Z87">
        <v>0</v>
      </c>
      <c r="AA87">
        <v>37</v>
      </c>
      <c r="AB87">
        <v>0</v>
      </c>
      <c r="AC87">
        <v>29</v>
      </c>
      <c r="AD87">
        <v>1</v>
      </c>
      <c r="AE87">
        <v>0</v>
      </c>
      <c r="AF87">
        <v>0</v>
      </c>
      <c r="AG87">
        <v>0</v>
      </c>
      <c r="AH87" t="s">
        <v>93</v>
      </c>
      <c r="AI87" s="1">
        <v>44476.510428240741</v>
      </c>
      <c r="AJ87">
        <v>237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 t="s">
        <v>88</v>
      </c>
      <c r="AU87" t="s">
        <v>88</v>
      </c>
      <c r="AV87" t="s">
        <v>88</v>
      </c>
      <c r="AW87" t="s">
        <v>88</v>
      </c>
      <c r="AX87" t="s">
        <v>88</v>
      </c>
      <c r="AY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</row>
    <row r="88" spans="1:57">
      <c r="A88" t="s">
        <v>283</v>
      </c>
      <c r="B88" t="s">
        <v>80</v>
      </c>
      <c r="C88" t="s">
        <v>254</v>
      </c>
      <c r="D88" t="s">
        <v>82</v>
      </c>
      <c r="E88" s="2" t="str">
        <f>HYPERLINK("capsilon://?command=openfolder&amp;siteaddress=FAM.docvelocity-na8.net&amp;folderid=FX623091C3-4F3A-40A3-9E5A-AAB5668740F8","FX210914078")</f>
        <v>FX210914078</v>
      </c>
      <c r="F88" t="s">
        <v>19</v>
      </c>
      <c r="G88" t="s">
        <v>19</v>
      </c>
      <c r="H88" t="s">
        <v>83</v>
      </c>
      <c r="I88" t="s">
        <v>265</v>
      </c>
      <c r="J88">
        <v>238</v>
      </c>
      <c r="K88" t="s">
        <v>85</v>
      </c>
      <c r="L88" t="s">
        <v>86</v>
      </c>
      <c r="M88" t="s">
        <v>87</v>
      </c>
      <c r="N88">
        <v>2</v>
      </c>
      <c r="O88" s="1">
        <v>44476.49690972222</v>
      </c>
      <c r="P88" s="1">
        <v>44476.530358796299</v>
      </c>
      <c r="Q88">
        <v>349</v>
      </c>
      <c r="R88">
        <v>2541</v>
      </c>
      <c r="S88" t="b">
        <v>0</v>
      </c>
      <c r="T88" t="s">
        <v>88</v>
      </c>
      <c r="U88" t="b">
        <v>1</v>
      </c>
      <c r="V88" t="s">
        <v>136</v>
      </c>
      <c r="W88" s="1">
        <v>44476.512604166666</v>
      </c>
      <c r="X88">
        <v>1262</v>
      </c>
      <c r="Y88">
        <v>152</v>
      </c>
      <c r="Z88">
        <v>0</v>
      </c>
      <c r="AA88">
        <v>152</v>
      </c>
      <c r="AB88">
        <v>43</v>
      </c>
      <c r="AC88">
        <v>90</v>
      </c>
      <c r="AD88">
        <v>86</v>
      </c>
      <c r="AE88">
        <v>0</v>
      </c>
      <c r="AF88">
        <v>0</v>
      </c>
      <c r="AG88">
        <v>0</v>
      </c>
      <c r="AH88" t="s">
        <v>97</v>
      </c>
      <c r="AI88" s="1">
        <v>44476.530358796299</v>
      </c>
      <c r="AJ88">
        <v>1183</v>
      </c>
      <c r="AK88">
        <v>2</v>
      </c>
      <c r="AL88">
        <v>0</v>
      </c>
      <c r="AM88">
        <v>2</v>
      </c>
      <c r="AN88">
        <v>43</v>
      </c>
      <c r="AO88">
        <v>2</v>
      </c>
      <c r="AP88">
        <v>84</v>
      </c>
      <c r="AQ88">
        <v>0</v>
      </c>
      <c r="AR88">
        <v>0</v>
      </c>
      <c r="AS88">
        <v>0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</row>
    <row r="89" spans="1:57">
      <c r="A89" t="s">
        <v>284</v>
      </c>
      <c r="B89" t="s">
        <v>80</v>
      </c>
      <c r="C89" t="s">
        <v>285</v>
      </c>
      <c r="D89" t="s">
        <v>82</v>
      </c>
      <c r="E89" s="2" t="str">
        <f>HYPERLINK("capsilon://?command=openfolder&amp;siteaddress=FAM.docvelocity-na8.net&amp;folderid=FXF34664B9-6CED-3FD8-AFCB-4A02F6A69BA4","FX210911994")</f>
        <v>FX210911994</v>
      </c>
      <c r="F89" t="s">
        <v>19</v>
      </c>
      <c r="G89" t="s">
        <v>19</v>
      </c>
      <c r="H89" t="s">
        <v>83</v>
      </c>
      <c r="I89" t="s">
        <v>286</v>
      </c>
      <c r="J89">
        <v>66</v>
      </c>
      <c r="K89" t="s">
        <v>85</v>
      </c>
      <c r="L89" t="s">
        <v>86</v>
      </c>
      <c r="M89" t="s">
        <v>87</v>
      </c>
      <c r="N89">
        <v>2</v>
      </c>
      <c r="O89" s="1">
        <v>44476.570462962962</v>
      </c>
      <c r="P89" s="1">
        <v>44476.572094907409</v>
      </c>
      <c r="Q89">
        <v>32</v>
      </c>
      <c r="R89">
        <v>109</v>
      </c>
      <c r="S89" t="b">
        <v>0</v>
      </c>
      <c r="T89" t="s">
        <v>88</v>
      </c>
      <c r="U89" t="b">
        <v>0</v>
      </c>
      <c r="V89" t="s">
        <v>136</v>
      </c>
      <c r="W89" s="1">
        <v>44476.570868055554</v>
      </c>
      <c r="X89">
        <v>32</v>
      </c>
      <c r="Y89">
        <v>0</v>
      </c>
      <c r="Z89">
        <v>0</v>
      </c>
      <c r="AA89">
        <v>0</v>
      </c>
      <c r="AB89">
        <v>52</v>
      </c>
      <c r="AC89">
        <v>0</v>
      </c>
      <c r="AD89">
        <v>66</v>
      </c>
      <c r="AE89">
        <v>0</v>
      </c>
      <c r="AF89">
        <v>0</v>
      </c>
      <c r="AG89">
        <v>0</v>
      </c>
      <c r="AH89" t="s">
        <v>97</v>
      </c>
      <c r="AI89" s="1">
        <v>44476.572094907409</v>
      </c>
      <c r="AJ89">
        <v>77</v>
      </c>
      <c r="AK89">
        <v>0</v>
      </c>
      <c r="AL89">
        <v>0</v>
      </c>
      <c r="AM89">
        <v>0</v>
      </c>
      <c r="AN89">
        <v>52</v>
      </c>
      <c r="AO89">
        <v>0</v>
      </c>
      <c r="AP89">
        <v>66</v>
      </c>
      <c r="AQ89">
        <v>0</v>
      </c>
      <c r="AR89">
        <v>0</v>
      </c>
      <c r="AS89">
        <v>0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</row>
    <row r="90" spans="1:57">
      <c r="A90" t="s">
        <v>287</v>
      </c>
      <c r="B90" t="s">
        <v>80</v>
      </c>
      <c r="C90" t="s">
        <v>288</v>
      </c>
      <c r="D90" t="s">
        <v>82</v>
      </c>
      <c r="E90" s="2" t="str">
        <f>HYPERLINK("capsilon://?command=openfolder&amp;siteaddress=FAM.docvelocity-na8.net&amp;folderid=FX50147BE0-F583-984E-1CBE-5232EEDDAFDD","FX210912934")</f>
        <v>FX210912934</v>
      </c>
      <c r="F90" t="s">
        <v>19</v>
      </c>
      <c r="G90" t="s">
        <v>19</v>
      </c>
      <c r="H90" t="s">
        <v>83</v>
      </c>
      <c r="I90" t="s">
        <v>289</v>
      </c>
      <c r="J90">
        <v>144</v>
      </c>
      <c r="K90" t="s">
        <v>85</v>
      </c>
      <c r="L90" t="s">
        <v>86</v>
      </c>
      <c r="M90" t="s">
        <v>87</v>
      </c>
      <c r="N90">
        <v>1</v>
      </c>
      <c r="O90" s="1">
        <v>44470.548275462963</v>
      </c>
      <c r="P90" s="1">
        <v>44470.608368055553</v>
      </c>
      <c r="Q90">
        <v>4407</v>
      </c>
      <c r="R90">
        <v>785</v>
      </c>
      <c r="S90" t="b">
        <v>0</v>
      </c>
      <c r="T90" t="s">
        <v>88</v>
      </c>
      <c r="U90" t="b">
        <v>0</v>
      </c>
      <c r="V90" t="s">
        <v>89</v>
      </c>
      <c r="W90" s="1">
        <v>44470.608368055553</v>
      </c>
      <c r="X90">
        <v>368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144</v>
      </c>
      <c r="AE90">
        <v>136</v>
      </c>
      <c r="AF90">
        <v>0</v>
      </c>
      <c r="AG90">
        <v>4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</row>
    <row r="91" spans="1:57">
      <c r="A91" t="s">
        <v>290</v>
      </c>
      <c r="B91" t="s">
        <v>80</v>
      </c>
      <c r="C91" t="s">
        <v>291</v>
      </c>
      <c r="D91" t="s">
        <v>82</v>
      </c>
      <c r="E91" s="2" t="str">
        <f>HYPERLINK("capsilon://?command=openfolder&amp;siteaddress=FAM.docvelocity-na8.net&amp;folderid=FX89B48BC7-D42D-AC42-6F6F-4E99B6622078","FX21091719")</f>
        <v>FX21091719</v>
      </c>
      <c r="F91" t="s">
        <v>19</v>
      </c>
      <c r="G91" t="s">
        <v>19</v>
      </c>
      <c r="H91" t="s">
        <v>83</v>
      </c>
      <c r="I91" t="s">
        <v>292</v>
      </c>
      <c r="J91">
        <v>20</v>
      </c>
      <c r="K91" t="s">
        <v>85</v>
      </c>
      <c r="L91" t="s">
        <v>86</v>
      </c>
      <c r="M91" t="s">
        <v>87</v>
      </c>
      <c r="N91">
        <v>2</v>
      </c>
      <c r="O91" s="1">
        <v>44470.553668981483</v>
      </c>
      <c r="P91" s="1">
        <v>44470.563148148147</v>
      </c>
      <c r="Q91">
        <v>702</v>
      </c>
      <c r="R91">
        <v>117</v>
      </c>
      <c r="S91" t="b">
        <v>0</v>
      </c>
      <c r="T91" t="s">
        <v>88</v>
      </c>
      <c r="U91" t="b">
        <v>0</v>
      </c>
      <c r="V91" t="s">
        <v>96</v>
      </c>
      <c r="W91" s="1">
        <v>44470.555138888885</v>
      </c>
      <c r="X91">
        <v>73</v>
      </c>
      <c r="Y91">
        <v>0</v>
      </c>
      <c r="Z91">
        <v>0</v>
      </c>
      <c r="AA91">
        <v>0</v>
      </c>
      <c r="AB91">
        <v>9</v>
      </c>
      <c r="AC91">
        <v>0</v>
      </c>
      <c r="AD91">
        <v>20</v>
      </c>
      <c r="AE91">
        <v>0</v>
      </c>
      <c r="AF91">
        <v>0</v>
      </c>
      <c r="AG91">
        <v>0</v>
      </c>
      <c r="AH91" t="s">
        <v>164</v>
      </c>
      <c r="AI91" s="1">
        <v>44470.563148148147</v>
      </c>
      <c r="AJ91">
        <v>44</v>
      </c>
      <c r="AK91">
        <v>0</v>
      </c>
      <c r="AL91">
        <v>0</v>
      </c>
      <c r="AM91">
        <v>0</v>
      </c>
      <c r="AN91">
        <v>9</v>
      </c>
      <c r="AO91">
        <v>0</v>
      </c>
      <c r="AP91">
        <v>20</v>
      </c>
      <c r="AQ91">
        <v>0</v>
      </c>
      <c r="AR91">
        <v>0</v>
      </c>
      <c r="AS91">
        <v>0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</row>
    <row r="92" spans="1:57">
      <c r="A92" t="s">
        <v>293</v>
      </c>
      <c r="B92" t="s">
        <v>80</v>
      </c>
      <c r="C92" t="s">
        <v>254</v>
      </c>
      <c r="D92" t="s">
        <v>82</v>
      </c>
      <c r="E92" s="2" t="str">
        <f>HYPERLINK("capsilon://?command=openfolder&amp;siteaddress=FAM.docvelocity-na8.net&amp;folderid=FX623091C3-4F3A-40A3-9E5A-AAB5668740F8","FX210914078")</f>
        <v>FX210914078</v>
      </c>
      <c r="F92" t="s">
        <v>19</v>
      </c>
      <c r="G92" t="s">
        <v>19</v>
      </c>
      <c r="H92" t="s">
        <v>83</v>
      </c>
      <c r="I92" t="s">
        <v>273</v>
      </c>
      <c r="J92">
        <v>86</v>
      </c>
      <c r="K92" t="s">
        <v>85</v>
      </c>
      <c r="L92" t="s">
        <v>86</v>
      </c>
      <c r="M92" t="s">
        <v>87</v>
      </c>
      <c r="N92">
        <v>2</v>
      </c>
      <c r="O92" s="1">
        <v>44476.659305555557</v>
      </c>
      <c r="P92" s="1">
        <v>44476.741689814815</v>
      </c>
      <c r="Q92">
        <v>6218</v>
      </c>
      <c r="R92">
        <v>900</v>
      </c>
      <c r="S92" t="b">
        <v>0</v>
      </c>
      <c r="T92" t="s">
        <v>88</v>
      </c>
      <c r="U92" t="b">
        <v>1</v>
      </c>
      <c r="V92" t="s">
        <v>136</v>
      </c>
      <c r="W92" s="1">
        <v>44476.662349537037</v>
      </c>
      <c r="X92">
        <v>259</v>
      </c>
      <c r="Y92">
        <v>81</v>
      </c>
      <c r="Z92">
        <v>0</v>
      </c>
      <c r="AA92">
        <v>81</v>
      </c>
      <c r="AB92">
        <v>0</v>
      </c>
      <c r="AC92">
        <v>25</v>
      </c>
      <c r="AD92">
        <v>5</v>
      </c>
      <c r="AE92">
        <v>0</v>
      </c>
      <c r="AF92">
        <v>0</v>
      </c>
      <c r="AG92">
        <v>0</v>
      </c>
      <c r="AH92" t="s">
        <v>97</v>
      </c>
      <c r="AI92" s="1">
        <v>44476.741689814815</v>
      </c>
      <c r="AJ92">
        <v>622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0</v>
      </c>
      <c r="AR92">
        <v>0</v>
      </c>
      <c r="AS92">
        <v>0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</row>
    <row r="93" spans="1:57">
      <c r="A93" t="s">
        <v>294</v>
      </c>
      <c r="B93" t="s">
        <v>80</v>
      </c>
      <c r="C93" t="s">
        <v>254</v>
      </c>
      <c r="D93" t="s">
        <v>82</v>
      </c>
      <c r="E93" s="2" t="str">
        <f>HYPERLINK("capsilon://?command=openfolder&amp;siteaddress=FAM.docvelocity-na8.net&amp;folderid=FX623091C3-4F3A-40A3-9E5A-AAB5668740F8","FX210914078")</f>
        <v>FX210914078</v>
      </c>
      <c r="F93" t="s">
        <v>19</v>
      </c>
      <c r="G93" t="s">
        <v>19</v>
      </c>
      <c r="H93" t="s">
        <v>83</v>
      </c>
      <c r="I93" t="s">
        <v>275</v>
      </c>
      <c r="J93">
        <v>241</v>
      </c>
      <c r="K93" t="s">
        <v>85</v>
      </c>
      <c r="L93" t="s">
        <v>86</v>
      </c>
      <c r="M93" t="s">
        <v>87</v>
      </c>
      <c r="N93">
        <v>2</v>
      </c>
      <c r="O93" s="1">
        <v>44476.662083333336</v>
      </c>
      <c r="P93" s="1">
        <v>44476.775694444441</v>
      </c>
      <c r="Q93">
        <v>7595</v>
      </c>
      <c r="R93">
        <v>2221</v>
      </c>
      <c r="S93" t="b">
        <v>0</v>
      </c>
      <c r="T93" t="s">
        <v>88</v>
      </c>
      <c r="U93" t="b">
        <v>1</v>
      </c>
      <c r="V93" t="s">
        <v>136</v>
      </c>
      <c r="W93" s="1">
        <v>44476.681111111109</v>
      </c>
      <c r="X93">
        <v>1620</v>
      </c>
      <c r="Y93">
        <v>152</v>
      </c>
      <c r="Z93">
        <v>0</v>
      </c>
      <c r="AA93">
        <v>152</v>
      </c>
      <c r="AB93">
        <v>43</v>
      </c>
      <c r="AC93">
        <v>94</v>
      </c>
      <c r="AD93">
        <v>89</v>
      </c>
      <c r="AE93">
        <v>0</v>
      </c>
      <c r="AF93">
        <v>0</v>
      </c>
      <c r="AG93">
        <v>0</v>
      </c>
      <c r="AH93" t="s">
        <v>93</v>
      </c>
      <c r="AI93" s="1">
        <v>44476.775694444441</v>
      </c>
      <c r="AJ93">
        <v>584</v>
      </c>
      <c r="AK93">
        <v>2</v>
      </c>
      <c r="AL93">
        <v>0</v>
      </c>
      <c r="AM93">
        <v>2</v>
      </c>
      <c r="AN93">
        <v>43</v>
      </c>
      <c r="AO93">
        <v>2</v>
      </c>
      <c r="AP93">
        <v>87</v>
      </c>
      <c r="AQ93">
        <v>0</v>
      </c>
      <c r="AR93">
        <v>0</v>
      </c>
      <c r="AS93">
        <v>0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</row>
    <row r="94" spans="1:57">
      <c r="A94" t="s">
        <v>295</v>
      </c>
      <c r="B94" t="s">
        <v>80</v>
      </c>
      <c r="C94" t="s">
        <v>151</v>
      </c>
      <c r="D94" t="s">
        <v>82</v>
      </c>
      <c r="E94" s="2" t="str">
        <f>HYPERLINK("capsilon://?command=openfolder&amp;siteaddress=FAM.docvelocity-na8.net&amp;folderid=FXE05B1179-74CA-EDBD-01FF-FA6FDFEBD675","FX210914943")</f>
        <v>FX210914943</v>
      </c>
      <c r="F94" t="s">
        <v>19</v>
      </c>
      <c r="G94" t="s">
        <v>19</v>
      </c>
      <c r="H94" t="s">
        <v>83</v>
      </c>
      <c r="I94" t="s">
        <v>278</v>
      </c>
      <c r="J94">
        <v>130</v>
      </c>
      <c r="K94" t="s">
        <v>85</v>
      </c>
      <c r="L94" t="s">
        <v>86</v>
      </c>
      <c r="M94" t="s">
        <v>87</v>
      </c>
      <c r="N94">
        <v>2</v>
      </c>
      <c r="O94" s="1">
        <v>44476.664155092592</v>
      </c>
      <c r="P94" s="1">
        <v>44476.786006944443</v>
      </c>
      <c r="Q94">
        <v>7534</v>
      </c>
      <c r="R94">
        <v>2994</v>
      </c>
      <c r="S94" t="b">
        <v>0</v>
      </c>
      <c r="T94" t="s">
        <v>88</v>
      </c>
      <c r="U94" t="b">
        <v>1</v>
      </c>
      <c r="V94" t="s">
        <v>100</v>
      </c>
      <c r="W94" s="1">
        <v>44476.687048611115</v>
      </c>
      <c r="X94">
        <v>1957</v>
      </c>
      <c r="Y94">
        <v>105</v>
      </c>
      <c r="Z94">
        <v>0</v>
      </c>
      <c r="AA94">
        <v>105</v>
      </c>
      <c r="AB94">
        <v>0</v>
      </c>
      <c r="AC94">
        <v>77</v>
      </c>
      <c r="AD94">
        <v>25</v>
      </c>
      <c r="AE94">
        <v>0</v>
      </c>
      <c r="AF94">
        <v>0</v>
      </c>
      <c r="AG94">
        <v>0</v>
      </c>
      <c r="AH94" t="s">
        <v>97</v>
      </c>
      <c r="AI94" s="1">
        <v>44476.786006944443</v>
      </c>
      <c r="AJ94">
        <v>953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25</v>
      </c>
      <c r="AQ94">
        <v>0</v>
      </c>
      <c r="AR94">
        <v>0</v>
      </c>
      <c r="AS94">
        <v>0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</row>
    <row r="95" spans="1:57">
      <c r="A95" t="s">
        <v>296</v>
      </c>
      <c r="B95" t="s">
        <v>80</v>
      </c>
      <c r="C95" t="s">
        <v>297</v>
      </c>
      <c r="D95" t="s">
        <v>82</v>
      </c>
      <c r="E95" s="2" t="str">
        <f>HYPERLINK("capsilon://?command=openfolder&amp;siteaddress=FAM.docvelocity-na8.net&amp;folderid=FX5D0776A0-1992-858F-89DE-ED9B7BB5C50A","FX21102474")</f>
        <v>FX21102474</v>
      </c>
      <c r="F95" t="s">
        <v>19</v>
      </c>
      <c r="G95" t="s">
        <v>19</v>
      </c>
      <c r="H95" t="s">
        <v>83</v>
      </c>
      <c r="I95" t="s">
        <v>298</v>
      </c>
      <c r="J95">
        <v>26</v>
      </c>
      <c r="K95" t="s">
        <v>85</v>
      </c>
      <c r="L95" t="s">
        <v>86</v>
      </c>
      <c r="M95" t="s">
        <v>87</v>
      </c>
      <c r="N95">
        <v>1</v>
      </c>
      <c r="O95" s="1">
        <v>44476.664664351854</v>
      </c>
      <c r="P95" s="1">
        <v>44476.673078703701</v>
      </c>
      <c r="Q95">
        <v>261</v>
      </c>
      <c r="R95">
        <v>466</v>
      </c>
      <c r="S95" t="b">
        <v>0</v>
      </c>
      <c r="T95" t="s">
        <v>88</v>
      </c>
      <c r="U95" t="b">
        <v>0</v>
      </c>
      <c r="V95" t="s">
        <v>123</v>
      </c>
      <c r="W95" s="1">
        <v>44476.673078703701</v>
      </c>
      <c r="X95">
        <v>298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26</v>
      </c>
      <c r="AE95">
        <v>21</v>
      </c>
      <c r="AF95">
        <v>0</v>
      </c>
      <c r="AG95">
        <v>3</v>
      </c>
      <c r="AH95" t="s">
        <v>88</v>
      </c>
      <c r="AI95" t="s">
        <v>88</v>
      </c>
      <c r="AJ95" t="s">
        <v>88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</row>
    <row r="96" spans="1:57">
      <c r="A96" t="s">
        <v>299</v>
      </c>
      <c r="B96" t="s">
        <v>80</v>
      </c>
      <c r="C96" t="s">
        <v>151</v>
      </c>
      <c r="D96" t="s">
        <v>82</v>
      </c>
      <c r="E96" s="2" t="str">
        <f>HYPERLINK("capsilon://?command=openfolder&amp;siteaddress=FAM.docvelocity-na8.net&amp;folderid=FXE05B1179-74CA-EDBD-01FF-FA6FDFEBD675","FX210914943")</f>
        <v>FX210914943</v>
      </c>
      <c r="F96" t="s">
        <v>19</v>
      </c>
      <c r="G96" t="s">
        <v>19</v>
      </c>
      <c r="H96" t="s">
        <v>83</v>
      </c>
      <c r="I96" t="s">
        <v>280</v>
      </c>
      <c r="J96">
        <v>423</v>
      </c>
      <c r="K96" t="s">
        <v>85</v>
      </c>
      <c r="L96" t="s">
        <v>86</v>
      </c>
      <c r="M96" t="s">
        <v>87</v>
      </c>
      <c r="N96">
        <v>2</v>
      </c>
      <c r="O96" s="1">
        <v>44476.668749999997</v>
      </c>
      <c r="P96" s="1">
        <v>44477.188240740739</v>
      </c>
      <c r="Q96">
        <v>38190</v>
      </c>
      <c r="R96">
        <v>6694</v>
      </c>
      <c r="S96" t="b">
        <v>0</v>
      </c>
      <c r="T96" t="s">
        <v>88</v>
      </c>
      <c r="U96" t="b">
        <v>1</v>
      </c>
      <c r="V96" t="s">
        <v>96</v>
      </c>
      <c r="W96" s="1">
        <v>44476.74732638889</v>
      </c>
      <c r="X96">
        <v>3756</v>
      </c>
      <c r="Y96">
        <v>573</v>
      </c>
      <c r="Z96">
        <v>0</v>
      </c>
      <c r="AA96">
        <v>573</v>
      </c>
      <c r="AB96">
        <v>0</v>
      </c>
      <c r="AC96">
        <v>499</v>
      </c>
      <c r="AD96">
        <v>-150</v>
      </c>
      <c r="AE96">
        <v>0</v>
      </c>
      <c r="AF96">
        <v>0</v>
      </c>
      <c r="AG96">
        <v>0</v>
      </c>
      <c r="AH96" t="s">
        <v>110</v>
      </c>
      <c r="AI96" s="1">
        <v>44477.188240740739</v>
      </c>
      <c r="AJ96">
        <v>2537</v>
      </c>
      <c r="AK96">
        <v>3</v>
      </c>
      <c r="AL96">
        <v>0</v>
      </c>
      <c r="AM96">
        <v>3</v>
      </c>
      <c r="AN96">
        <v>0</v>
      </c>
      <c r="AO96">
        <v>3</v>
      </c>
      <c r="AP96">
        <v>-153</v>
      </c>
      <c r="AQ96">
        <v>0</v>
      </c>
      <c r="AR96">
        <v>0</v>
      </c>
      <c r="AS96">
        <v>0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</row>
    <row r="97" spans="1:57">
      <c r="A97" t="s">
        <v>300</v>
      </c>
      <c r="B97" t="s">
        <v>80</v>
      </c>
      <c r="C97" t="s">
        <v>297</v>
      </c>
      <c r="D97" t="s">
        <v>82</v>
      </c>
      <c r="E97" s="2" t="str">
        <f>HYPERLINK("capsilon://?command=openfolder&amp;siteaddress=FAM.docvelocity-na8.net&amp;folderid=FX5D0776A0-1992-858F-89DE-ED9B7BB5C50A","FX21102474")</f>
        <v>FX21102474</v>
      </c>
      <c r="F97" t="s">
        <v>19</v>
      </c>
      <c r="G97" t="s">
        <v>19</v>
      </c>
      <c r="H97" t="s">
        <v>83</v>
      </c>
      <c r="I97" t="s">
        <v>298</v>
      </c>
      <c r="J97">
        <v>78</v>
      </c>
      <c r="K97" t="s">
        <v>85</v>
      </c>
      <c r="L97" t="s">
        <v>86</v>
      </c>
      <c r="M97" t="s">
        <v>87</v>
      </c>
      <c r="N97">
        <v>2</v>
      </c>
      <c r="O97" s="1">
        <v>44476.67392361111</v>
      </c>
      <c r="P97" s="1">
        <v>44476.79314814815</v>
      </c>
      <c r="Q97">
        <v>9449</v>
      </c>
      <c r="R97">
        <v>852</v>
      </c>
      <c r="S97" t="b">
        <v>0</v>
      </c>
      <c r="T97" t="s">
        <v>88</v>
      </c>
      <c r="U97" t="b">
        <v>1</v>
      </c>
      <c r="V97" t="s">
        <v>89</v>
      </c>
      <c r="W97" s="1">
        <v>44476.708101851851</v>
      </c>
      <c r="X97">
        <v>307</v>
      </c>
      <c r="Y97">
        <v>63</v>
      </c>
      <c r="Z97">
        <v>0</v>
      </c>
      <c r="AA97">
        <v>63</v>
      </c>
      <c r="AB97">
        <v>0</v>
      </c>
      <c r="AC97">
        <v>6</v>
      </c>
      <c r="AD97">
        <v>15</v>
      </c>
      <c r="AE97">
        <v>0</v>
      </c>
      <c r="AF97">
        <v>0</v>
      </c>
      <c r="AG97">
        <v>0</v>
      </c>
      <c r="AH97" t="s">
        <v>97</v>
      </c>
      <c r="AI97" s="1">
        <v>44476.79314814815</v>
      </c>
      <c r="AJ97">
        <v>539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15</v>
      </c>
      <c r="AQ97">
        <v>0</v>
      </c>
      <c r="AR97">
        <v>0</v>
      </c>
      <c r="AS97">
        <v>0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</row>
    <row r="98" spans="1:57">
      <c r="A98" t="s">
        <v>301</v>
      </c>
      <c r="B98" t="s">
        <v>80</v>
      </c>
      <c r="C98" t="s">
        <v>302</v>
      </c>
      <c r="D98" t="s">
        <v>82</v>
      </c>
      <c r="E98" s="2" t="str">
        <f>HYPERLINK("capsilon://?command=openfolder&amp;siteaddress=FAM.docvelocity-na8.net&amp;folderid=FX801641B2-977D-9CFF-719E-BBC61788E809","FX21101214")</f>
        <v>FX21101214</v>
      </c>
      <c r="F98" t="s">
        <v>19</v>
      </c>
      <c r="G98" t="s">
        <v>19</v>
      </c>
      <c r="H98" t="s">
        <v>83</v>
      </c>
      <c r="I98" t="s">
        <v>303</v>
      </c>
      <c r="J98">
        <v>58</v>
      </c>
      <c r="K98" t="s">
        <v>85</v>
      </c>
      <c r="L98" t="s">
        <v>86</v>
      </c>
      <c r="M98" t="s">
        <v>87</v>
      </c>
      <c r="N98">
        <v>1</v>
      </c>
      <c r="O98" s="1">
        <v>44476.692499999997</v>
      </c>
      <c r="P98" s="1">
        <v>44477.154328703706</v>
      </c>
      <c r="Q98">
        <v>38980</v>
      </c>
      <c r="R98">
        <v>922</v>
      </c>
      <c r="S98" t="b">
        <v>0</v>
      </c>
      <c r="T98" t="s">
        <v>88</v>
      </c>
      <c r="U98" t="b">
        <v>0</v>
      </c>
      <c r="V98" t="s">
        <v>117</v>
      </c>
      <c r="W98" s="1">
        <v>44477.154328703706</v>
      </c>
      <c r="X98">
        <v>667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58</v>
      </c>
      <c r="AE98">
        <v>54</v>
      </c>
      <c r="AF98">
        <v>0</v>
      </c>
      <c r="AG98">
        <v>4</v>
      </c>
      <c r="AH98" t="s">
        <v>88</v>
      </c>
      <c r="AI98" t="s">
        <v>88</v>
      </c>
      <c r="AJ98" t="s">
        <v>88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</row>
    <row r="99" spans="1:57">
      <c r="A99" t="s">
        <v>304</v>
      </c>
      <c r="B99" t="s">
        <v>80</v>
      </c>
      <c r="C99" t="s">
        <v>305</v>
      </c>
      <c r="D99" t="s">
        <v>82</v>
      </c>
      <c r="E99" s="2" t="str">
        <f>HYPERLINK("capsilon://?command=openfolder&amp;siteaddress=FAM.docvelocity-na8.net&amp;folderid=FXFA2A8CAF-56AB-A25C-60FC-C8EBB32D70F7","FX21101660")</f>
        <v>FX21101660</v>
      </c>
      <c r="F99" t="s">
        <v>19</v>
      </c>
      <c r="G99" t="s">
        <v>19</v>
      </c>
      <c r="H99" t="s">
        <v>83</v>
      </c>
      <c r="I99" t="s">
        <v>306</v>
      </c>
      <c r="J99">
        <v>31</v>
      </c>
      <c r="K99" t="s">
        <v>85</v>
      </c>
      <c r="L99" t="s">
        <v>86</v>
      </c>
      <c r="M99" t="s">
        <v>87</v>
      </c>
      <c r="N99">
        <v>1</v>
      </c>
      <c r="O99" s="1">
        <v>44476.88784722222</v>
      </c>
      <c r="P99" s="1">
        <v>44477.157511574071</v>
      </c>
      <c r="Q99">
        <v>22946</v>
      </c>
      <c r="R99">
        <v>353</v>
      </c>
      <c r="S99" t="b">
        <v>0</v>
      </c>
      <c r="T99" t="s">
        <v>88</v>
      </c>
      <c r="U99" t="b">
        <v>0</v>
      </c>
      <c r="V99" t="s">
        <v>117</v>
      </c>
      <c r="W99" s="1">
        <v>44477.157511574071</v>
      </c>
      <c r="X99">
        <v>274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31</v>
      </c>
      <c r="AE99">
        <v>27</v>
      </c>
      <c r="AF99">
        <v>0</v>
      </c>
      <c r="AG99">
        <v>4</v>
      </c>
      <c r="AH99" t="s">
        <v>88</v>
      </c>
      <c r="AI99" t="s">
        <v>88</v>
      </c>
      <c r="AJ99" t="s">
        <v>88</v>
      </c>
      <c r="AK99" t="s">
        <v>88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88</v>
      </c>
      <c r="AR99" t="s">
        <v>88</v>
      </c>
      <c r="AS99" t="s">
        <v>88</v>
      </c>
      <c r="AT99" t="s">
        <v>88</v>
      </c>
      <c r="AU99" t="s">
        <v>88</v>
      </c>
      <c r="AV99" t="s">
        <v>88</v>
      </c>
      <c r="AW99" t="s">
        <v>88</v>
      </c>
      <c r="AX99" t="s">
        <v>88</v>
      </c>
      <c r="AY99" t="s">
        <v>88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</row>
    <row r="100" spans="1:57">
      <c r="A100" t="s">
        <v>307</v>
      </c>
      <c r="B100" t="s">
        <v>80</v>
      </c>
      <c r="C100" t="s">
        <v>308</v>
      </c>
      <c r="D100" t="s">
        <v>82</v>
      </c>
      <c r="E100" s="2" t="str">
        <f>HYPERLINK("capsilon://?command=openfolder&amp;siteaddress=FAM.docvelocity-na8.net&amp;folderid=FX0C442049-6CD3-7C00-D03F-707F965CF315","FX21102345")</f>
        <v>FX21102345</v>
      </c>
      <c r="F100" t="s">
        <v>19</v>
      </c>
      <c r="G100" t="s">
        <v>19</v>
      </c>
      <c r="H100" t="s">
        <v>83</v>
      </c>
      <c r="I100" t="s">
        <v>309</v>
      </c>
      <c r="J100">
        <v>118</v>
      </c>
      <c r="K100" t="s">
        <v>85</v>
      </c>
      <c r="L100" t="s">
        <v>86</v>
      </c>
      <c r="M100" t="s">
        <v>87</v>
      </c>
      <c r="N100">
        <v>1</v>
      </c>
      <c r="O100" s="1">
        <v>44476.903171296297</v>
      </c>
      <c r="P100" s="1">
        <v>44477.164004629631</v>
      </c>
      <c r="Q100">
        <v>21910</v>
      </c>
      <c r="R100">
        <v>626</v>
      </c>
      <c r="S100" t="b">
        <v>0</v>
      </c>
      <c r="T100" t="s">
        <v>88</v>
      </c>
      <c r="U100" t="b">
        <v>0</v>
      </c>
      <c r="V100" t="s">
        <v>117</v>
      </c>
      <c r="W100" s="1">
        <v>44477.164004629631</v>
      </c>
      <c r="X100">
        <v>560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118</v>
      </c>
      <c r="AE100">
        <v>110</v>
      </c>
      <c r="AF100">
        <v>0</v>
      </c>
      <c r="AG100">
        <v>30</v>
      </c>
      <c r="AH100" t="s">
        <v>88</v>
      </c>
      <c r="AI100" t="s">
        <v>88</v>
      </c>
      <c r="AJ100" t="s">
        <v>88</v>
      </c>
      <c r="AK100" t="s">
        <v>88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</row>
    <row r="101" spans="1:57">
      <c r="A101" t="s">
        <v>310</v>
      </c>
      <c r="B101" t="s">
        <v>80</v>
      </c>
      <c r="C101" t="s">
        <v>311</v>
      </c>
      <c r="D101" t="s">
        <v>82</v>
      </c>
      <c r="E101" s="2" t="str">
        <f>HYPERLINK("capsilon://?command=openfolder&amp;siteaddress=FAM.docvelocity-na8.net&amp;folderid=FX53BE746A-4AAA-E401-9798-FA29049CE6EA","FX2110418")</f>
        <v>FX2110418</v>
      </c>
      <c r="F101" t="s">
        <v>19</v>
      </c>
      <c r="G101" t="s">
        <v>19</v>
      </c>
      <c r="H101" t="s">
        <v>83</v>
      </c>
      <c r="I101" t="s">
        <v>312</v>
      </c>
      <c r="J101">
        <v>78</v>
      </c>
      <c r="K101" t="s">
        <v>85</v>
      </c>
      <c r="L101" t="s">
        <v>86</v>
      </c>
      <c r="M101" t="s">
        <v>87</v>
      </c>
      <c r="N101">
        <v>1</v>
      </c>
      <c r="O101" s="1">
        <v>44476.964375000003</v>
      </c>
      <c r="P101" s="1">
        <v>44477.167893518519</v>
      </c>
      <c r="Q101">
        <v>17211</v>
      </c>
      <c r="R101">
        <v>373</v>
      </c>
      <c r="S101" t="b">
        <v>0</v>
      </c>
      <c r="T101" t="s">
        <v>88</v>
      </c>
      <c r="U101" t="b">
        <v>0</v>
      </c>
      <c r="V101" t="s">
        <v>117</v>
      </c>
      <c r="W101" s="1">
        <v>44477.167893518519</v>
      </c>
      <c r="X101">
        <v>303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78</v>
      </c>
      <c r="AE101">
        <v>69</v>
      </c>
      <c r="AF101">
        <v>0</v>
      </c>
      <c r="AG101">
        <v>7</v>
      </c>
      <c r="AH101" t="s">
        <v>88</v>
      </c>
      <c r="AI101" t="s">
        <v>88</v>
      </c>
      <c r="AJ101" t="s">
        <v>88</v>
      </c>
      <c r="AK101" t="s">
        <v>88</v>
      </c>
      <c r="AL101" t="s">
        <v>88</v>
      </c>
      <c r="AM101" t="s">
        <v>88</v>
      </c>
      <c r="AN101" t="s">
        <v>88</v>
      </c>
      <c r="AO101" t="s">
        <v>88</v>
      </c>
      <c r="AP101" t="s">
        <v>88</v>
      </c>
      <c r="AQ101" t="s">
        <v>88</v>
      </c>
      <c r="AR101" t="s">
        <v>88</v>
      </c>
      <c r="AS101" t="s">
        <v>88</v>
      </c>
      <c r="AT101" t="s">
        <v>88</v>
      </c>
      <c r="AU101" t="s">
        <v>88</v>
      </c>
      <c r="AV101" t="s">
        <v>88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</row>
    <row r="102" spans="1:57">
      <c r="A102" t="s">
        <v>313</v>
      </c>
      <c r="B102" t="s">
        <v>80</v>
      </c>
      <c r="C102" t="s">
        <v>302</v>
      </c>
      <c r="D102" t="s">
        <v>82</v>
      </c>
      <c r="E102" s="2" t="str">
        <f>HYPERLINK("capsilon://?command=openfolder&amp;siteaddress=FAM.docvelocity-na8.net&amp;folderid=FX801641B2-977D-9CFF-719E-BBC61788E809","FX21101214")</f>
        <v>FX21101214</v>
      </c>
      <c r="F102" t="s">
        <v>19</v>
      </c>
      <c r="G102" t="s">
        <v>19</v>
      </c>
      <c r="H102" t="s">
        <v>83</v>
      </c>
      <c r="I102" t="s">
        <v>303</v>
      </c>
      <c r="J102">
        <v>165</v>
      </c>
      <c r="K102" t="s">
        <v>85</v>
      </c>
      <c r="L102" t="s">
        <v>86</v>
      </c>
      <c r="M102" t="s">
        <v>87</v>
      </c>
      <c r="N102">
        <v>2</v>
      </c>
      <c r="O102" s="1">
        <v>44477.155821759261</v>
      </c>
      <c r="P102" s="1">
        <v>44477.316701388889</v>
      </c>
      <c r="Q102">
        <v>7738</v>
      </c>
      <c r="R102">
        <v>6162</v>
      </c>
      <c r="S102" t="b">
        <v>0</v>
      </c>
      <c r="T102" t="s">
        <v>88</v>
      </c>
      <c r="U102" t="b">
        <v>1</v>
      </c>
      <c r="V102" t="s">
        <v>171</v>
      </c>
      <c r="W102" s="1">
        <v>44477.204097222224</v>
      </c>
      <c r="X102">
        <v>4092</v>
      </c>
      <c r="Y102">
        <v>294</v>
      </c>
      <c r="Z102">
        <v>0</v>
      </c>
      <c r="AA102">
        <v>294</v>
      </c>
      <c r="AB102">
        <v>0</v>
      </c>
      <c r="AC102">
        <v>237</v>
      </c>
      <c r="AD102">
        <v>-129</v>
      </c>
      <c r="AE102">
        <v>0</v>
      </c>
      <c r="AF102">
        <v>0</v>
      </c>
      <c r="AG102">
        <v>0</v>
      </c>
      <c r="AH102" t="s">
        <v>176</v>
      </c>
      <c r="AI102" s="1">
        <v>44477.316701388889</v>
      </c>
      <c r="AJ102">
        <v>2047</v>
      </c>
      <c r="AK102">
        <v>5</v>
      </c>
      <c r="AL102">
        <v>0</v>
      </c>
      <c r="AM102">
        <v>5</v>
      </c>
      <c r="AN102">
        <v>0</v>
      </c>
      <c r="AO102">
        <v>4</v>
      </c>
      <c r="AP102">
        <v>-134</v>
      </c>
      <c r="AQ102">
        <v>0</v>
      </c>
      <c r="AR102">
        <v>0</v>
      </c>
      <c r="AS102">
        <v>0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</row>
    <row r="103" spans="1:57">
      <c r="A103" t="s">
        <v>314</v>
      </c>
      <c r="B103" t="s">
        <v>80</v>
      </c>
      <c r="C103" t="s">
        <v>305</v>
      </c>
      <c r="D103" t="s">
        <v>82</v>
      </c>
      <c r="E103" s="2" t="str">
        <f>HYPERLINK("capsilon://?command=openfolder&amp;siteaddress=FAM.docvelocity-na8.net&amp;folderid=FXFA2A8CAF-56AB-A25C-60FC-C8EBB32D70F7","FX21101660")</f>
        <v>FX21101660</v>
      </c>
      <c r="F103" t="s">
        <v>19</v>
      </c>
      <c r="G103" t="s">
        <v>19</v>
      </c>
      <c r="H103" t="s">
        <v>83</v>
      </c>
      <c r="I103" t="s">
        <v>306</v>
      </c>
      <c r="J103">
        <v>124</v>
      </c>
      <c r="K103" t="s">
        <v>85</v>
      </c>
      <c r="L103" t="s">
        <v>86</v>
      </c>
      <c r="M103" t="s">
        <v>87</v>
      </c>
      <c r="N103">
        <v>2</v>
      </c>
      <c r="O103" s="1">
        <v>44477.158564814818</v>
      </c>
      <c r="P103" s="1">
        <v>44477.190694444442</v>
      </c>
      <c r="Q103">
        <v>2315</v>
      </c>
      <c r="R103">
        <v>461</v>
      </c>
      <c r="S103" t="b">
        <v>0</v>
      </c>
      <c r="T103" t="s">
        <v>88</v>
      </c>
      <c r="U103" t="b">
        <v>1</v>
      </c>
      <c r="V103" t="s">
        <v>109</v>
      </c>
      <c r="W103" s="1">
        <v>44477.172025462962</v>
      </c>
      <c r="X103">
        <v>232</v>
      </c>
      <c r="Y103">
        <v>0</v>
      </c>
      <c r="Z103">
        <v>0</v>
      </c>
      <c r="AA103">
        <v>0</v>
      </c>
      <c r="AB103">
        <v>108</v>
      </c>
      <c r="AC103">
        <v>0</v>
      </c>
      <c r="AD103">
        <v>124</v>
      </c>
      <c r="AE103">
        <v>0</v>
      </c>
      <c r="AF103">
        <v>0</v>
      </c>
      <c r="AG103">
        <v>0</v>
      </c>
      <c r="AH103" t="s">
        <v>110</v>
      </c>
      <c r="AI103" s="1">
        <v>44477.190694444442</v>
      </c>
      <c r="AJ103">
        <v>211</v>
      </c>
      <c r="AK103">
        <v>0</v>
      </c>
      <c r="AL103">
        <v>0</v>
      </c>
      <c r="AM103">
        <v>0</v>
      </c>
      <c r="AN103">
        <v>108</v>
      </c>
      <c r="AO103">
        <v>0</v>
      </c>
      <c r="AP103">
        <v>124</v>
      </c>
      <c r="AQ103">
        <v>0</v>
      </c>
      <c r="AR103">
        <v>0</v>
      </c>
      <c r="AS103">
        <v>0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</row>
    <row r="104" spans="1:57">
      <c r="A104" t="s">
        <v>315</v>
      </c>
      <c r="B104" t="s">
        <v>80</v>
      </c>
      <c r="C104" t="s">
        <v>311</v>
      </c>
      <c r="D104" t="s">
        <v>82</v>
      </c>
      <c r="E104" s="2" t="str">
        <f>HYPERLINK("capsilon://?command=openfolder&amp;siteaddress=FAM.docvelocity-na8.net&amp;folderid=FX53BE746A-4AAA-E401-9798-FA29049CE6EA","FX2110418")</f>
        <v>FX2110418</v>
      </c>
      <c r="F104" t="s">
        <v>19</v>
      </c>
      <c r="G104" t="s">
        <v>19</v>
      </c>
      <c r="H104" t="s">
        <v>83</v>
      </c>
      <c r="I104" t="s">
        <v>312</v>
      </c>
      <c r="J104">
        <v>312</v>
      </c>
      <c r="K104" t="s">
        <v>85</v>
      </c>
      <c r="L104" t="s">
        <v>86</v>
      </c>
      <c r="M104" t="s">
        <v>87</v>
      </c>
      <c r="N104">
        <v>2</v>
      </c>
      <c r="O104" s="1">
        <v>44477.16920138889</v>
      </c>
      <c r="P104" s="1">
        <v>44477.339918981481</v>
      </c>
      <c r="Q104">
        <v>9355</v>
      </c>
      <c r="R104">
        <v>5395</v>
      </c>
      <c r="S104" t="b">
        <v>0</v>
      </c>
      <c r="T104" t="s">
        <v>88</v>
      </c>
      <c r="U104" t="b">
        <v>1</v>
      </c>
      <c r="V104" t="s">
        <v>109</v>
      </c>
      <c r="W104" s="1">
        <v>44477.198171296295</v>
      </c>
      <c r="X104">
        <v>2259</v>
      </c>
      <c r="Y104">
        <v>262</v>
      </c>
      <c r="Z104">
        <v>0</v>
      </c>
      <c r="AA104">
        <v>262</v>
      </c>
      <c r="AB104">
        <v>44</v>
      </c>
      <c r="AC104">
        <v>158</v>
      </c>
      <c r="AD104">
        <v>50</v>
      </c>
      <c r="AE104">
        <v>0</v>
      </c>
      <c r="AF104">
        <v>0</v>
      </c>
      <c r="AG104">
        <v>0</v>
      </c>
      <c r="AH104" t="s">
        <v>110</v>
      </c>
      <c r="AI104" s="1">
        <v>44477.339918981481</v>
      </c>
      <c r="AJ104">
        <v>3136</v>
      </c>
      <c r="AK104">
        <v>0</v>
      </c>
      <c r="AL104">
        <v>0</v>
      </c>
      <c r="AM104">
        <v>0</v>
      </c>
      <c r="AN104">
        <v>44</v>
      </c>
      <c r="AO104">
        <v>0</v>
      </c>
      <c r="AP104">
        <v>50</v>
      </c>
      <c r="AQ104">
        <v>0</v>
      </c>
      <c r="AR104">
        <v>0</v>
      </c>
      <c r="AS104">
        <v>0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</row>
    <row r="105" spans="1:57">
      <c r="A105" t="s">
        <v>316</v>
      </c>
      <c r="B105" t="s">
        <v>80</v>
      </c>
      <c r="C105" t="s">
        <v>308</v>
      </c>
      <c r="D105" t="s">
        <v>82</v>
      </c>
      <c r="E105" s="2" t="str">
        <f>HYPERLINK("capsilon://?command=openfolder&amp;siteaddress=FAM.docvelocity-na8.net&amp;folderid=FX0C442049-6CD3-7C00-D03F-707F965CF315","FX21102345")</f>
        <v>FX21102345</v>
      </c>
      <c r="F105" t="s">
        <v>19</v>
      </c>
      <c r="G105" t="s">
        <v>19</v>
      </c>
      <c r="H105" t="s">
        <v>83</v>
      </c>
      <c r="I105" t="s">
        <v>309</v>
      </c>
      <c r="J105">
        <v>1659</v>
      </c>
      <c r="K105" t="s">
        <v>85</v>
      </c>
      <c r="L105" t="s">
        <v>86</v>
      </c>
      <c r="M105" t="s">
        <v>87</v>
      </c>
      <c r="N105">
        <v>2</v>
      </c>
      <c r="O105" s="1">
        <v>44477.169687499998</v>
      </c>
      <c r="P105" s="1">
        <v>44477.400868055556</v>
      </c>
      <c r="Q105">
        <v>9196</v>
      </c>
      <c r="R105">
        <v>10778</v>
      </c>
      <c r="S105" t="b">
        <v>0</v>
      </c>
      <c r="T105" t="s">
        <v>88</v>
      </c>
      <c r="U105" t="b">
        <v>1</v>
      </c>
      <c r="V105" t="s">
        <v>117</v>
      </c>
      <c r="W105" s="1">
        <v>44477.244398148148</v>
      </c>
      <c r="X105">
        <v>3383</v>
      </c>
      <c r="Y105">
        <v>433</v>
      </c>
      <c r="Z105">
        <v>0</v>
      </c>
      <c r="AA105">
        <v>433</v>
      </c>
      <c r="AB105">
        <v>948</v>
      </c>
      <c r="AC105">
        <v>104</v>
      </c>
      <c r="AD105">
        <v>1226</v>
      </c>
      <c r="AE105">
        <v>0</v>
      </c>
      <c r="AF105">
        <v>0</v>
      </c>
      <c r="AG105">
        <v>0</v>
      </c>
      <c r="AH105" t="s">
        <v>164</v>
      </c>
      <c r="AI105" s="1">
        <v>44477.400868055556</v>
      </c>
      <c r="AJ105">
        <v>6695</v>
      </c>
      <c r="AK105">
        <v>1</v>
      </c>
      <c r="AL105">
        <v>0</v>
      </c>
      <c r="AM105">
        <v>1</v>
      </c>
      <c r="AN105">
        <v>948</v>
      </c>
      <c r="AO105">
        <v>0</v>
      </c>
      <c r="AP105">
        <v>1225</v>
      </c>
      <c r="AQ105">
        <v>0</v>
      </c>
      <c r="AR105">
        <v>0</v>
      </c>
      <c r="AS105">
        <v>0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AZ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</row>
    <row r="106" spans="1:57">
      <c r="A106" t="s">
        <v>317</v>
      </c>
      <c r="B106" t="s">
        <v>80</v>
      </c>
      <c r="C106" t="s">
        <v>318</v>
      </c>
      <c r="D106" t="s">
        <v>82</v>
      </c>
      <c r="E106" s="2" t="str">
        <f>HYPERLINK("capsilon://?command=openfolder&amp;siteaddress=FAM.docvelocity-na8.net&amp;folderid=FXC7D8AEC5-D158-F020-16EA-19CD50CDD061","FX21101267")</f>
        <v>FX21101267</v>
      </c>
      <c r="F106" t="s">
        <v>19</v>
      </c>
      <c r="G106" t="s">
        <v>19</v>
      </c>
      <c r="H106" t="s">
        <v>83</v>
      </c>
      <c r="I106" t="s">
        <v>319</v>
      </c>
      <c r="J106">
        <v>82</v>
      </c>
      <c r="K106" t="s">
        <v>85</v>
      </c>
      <c r="L106" t="s">
        <v>86</v>
      </c>
      <c r="M106" t="s">
        <v>87</v>
      </c>
      <c r="N106">
        <v>1</v>
      </c>
      <c r="O106" s="1">
        <v>44477.355370370373</v>
      </c>
      <c r="P106" s="1">
        <v>44477.379247685189</v>
      </c>
      <c r="Q106">
        <v>1384</v>
      </c>
      <c r="R106">
        <v>679</v>
      </c>
      <c r="S106" t="b">
        <v>0</v>
      </c>
      <c r="T106" t="s">
        <v>88</v>
      </c>
      <c r="U106" t="b">
        <v>0</v>
      </c>
      <c r="V106" t="s">
        <v>114</v>
      </c>
      <c r="W106" s="1">
        <v>44477.379247685189</v>
      </c>
      <c r="X106">
        <v>463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82</v>
      </c>
      <c r="AE106">
        <v>74</v>
      </c>
      <c r="AF106">
        <v>0</v>
      </c>
      <c r="AG106">
        <v>7</v>
      </c>
      <c r="AH106" t="s">
        <v>88</v>
      </c>
      <c r="AI106" t="s">
        <v>88</v>
      </c>
      <c r="AJ106" t="s">
        <v>88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</row>
    <row r="107" spans="1:57">
      <c r="A107" t="s">
        <v>320</v>
      </c>
      <c r="B107" t="s">
        <v>80</v>
      </c>
      <c r="C107" t="s">
        <v>321</v>
      </c>
      <c r="D107" t="s">
        <v>82</v>
      </c>
      <c r="E107" s="2" t="str">
        <f>HYPERLINK("capsilon://?command=openfolder&amp;siteaddress=FAM.docvelocity-na8.net&amp;folderid=FX0929E91D-8B68-7B9D-6A85-59545F2312AD","FX210711722")</f>
        <v>FX210711722</v>
      </c>
      <c r="F107" t="s">
        <v>19</v>
      </c>
      <c r="G107" t="s">
        <v>19</v>
      </c>
      <c r="H107" t="s">
        <v>83</v>
      </c>
      <c r="I107" t="s">
        <v>322</v>
      </c>
      <c r="J107">
        <v>111</v>
      </c>
      <c r="K107" t="s">
        <v>85</v>
      </c>
      <c r="L107" t="s">
        <v>86</v>
      </c>
      <c r="M107" t="s">
        <v>87</v>
      </c>
      <c r="N107">
        <v>2</v>
      </c>
      <c r="O107" s="1">
        <v>44477.362361111111</v>
      </c>
      <c r="P107" s="1">
        <v>44477.418807870374</v>
      </c>
      <c r="Q107">
        <v>3576</v>
      </c>
      <c r="R107">
        <v>1301</v>
      </c>
      <c r="S107" t="b">
        <v>0</v>
      </c>
      <c r="T107" t="s">
        <v>88</v>
      </c>
      <c r="U107" t="b">
        <v>0</v>
      </c>
      <c r="V107" t="s">
        <v>182</v>
      </c>
      <c r="W107" s="1">
        <v>44477.373437499999</v>
      </c>
      <c r="X107">
        <v>68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111</v>
      </c>
      <c r="AE107">
        <v>0</v>
      </c>
      <c r="AF107">
        <v>0</v>
      </c>
      <c r="AG107">
        <v>0</v>
      </c>
      <c r="AH107" t="s">
        <v>164</v>
      </c>
      <c r="AI107" s="1">
        <v>44477.418807870374</v>
      </c>
      <c r="AJ107">
        <v>590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111</v>
      </c>
      <c r="AQ107">
        <v>0</v>
      </c>
      <c r="AR107">
        <v>0</v>
      </c>
      <c r="AS107">
        <v>0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AZ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</row>
    <row r="108" spans="1:57">
      <c r="A108" t="s">
        <v>323</v>
      </c>
      <c r="B108" t="s">
        <v>80</v>
      </c>
      <c r="C108" t="s">
        <v>321</v>
      </c>
      <c r="D108" t="s">
        <v>82</v>
      </c>
      <c r="E108" s="2" t="str">
        <f>HYPERLINK("capsilon://?command=openfolder&amp;siteaddress=FAM.docvelocity-na8.net&amp;folderid=FX0929E91D-8B68-7B9D-6A85-59545F2312AD","FX210711722")</f>
        <v>FX210711722</v>
      </c>
      <c r="F108" t="s">
        <v>19</v>
      </c>
      <c r="G108" t="s">
        <v>19</v>
      </c>
      <c r="H108" t="s">
        <v>83</v>
      </c>
      <c r="I108" t="s">
        <v>324</v>
      </c>
      <c r="J108">
        <v>111</v>
      </c>
      <c r="K108" t="s">
        <v>85</v>
      </c>
      <c r="L108" t="s">
        <v>86</v>
      </c>
      <c r="M108" t="s">
        <v>87</v>
      </c>
      <c r="N108">
        <v>2</v>
      </c>
      <c r="O108" s="1">
        <v>44477.363229166665</v>
      </c>
      <c r="P108" s="1">
        <v>44477.428263888891</v>
      </c>
      <c r="Q108">
        <v>4546</v>
      </c>
      <c r="R108">
        <v>1073</v>
      </c>
      <c r="S108" t="b">
        <v>0</v>
      </c>
      <c r="T108" t="s">
        <v>88</v>
      </c>
      <c r="U108" t="b">
        <v>0</v>
      </c>
      <c r="V108" t="s">
        <v>171</v>
      </c>
      <c r="W108" s="1">
        <v>44477.370694444442</v>
      </c>
      <c r="X108">
        <v>636</v>
      </c>
      <c r="Y108">
        <v>62</v>
      </c>
      <c r="Z108">
        <v>0</v>
      </c>
      <c r="AA108">
        <v>62</v>
      </c>
      <c r="AB108">
        <v>0</v>
      </c>
      <c r="AC108">
        <v>35</v>
      </c>
      <c r="AD108">
        <v>49</v>
      </c>
      <c r="AE108">
        <v>0</v>
      </c>
      <c r="AF108">
        <v>0</v>
      </c>
      <c r="AG108">
        <v>0</v>
      </c>
      <c r="AH108" t="s">
        <v>164</v>
      </c>
      <c r="AI108" s="1">
        <v>44477.428263888891</v>
      </c>
      <c r="AJ108">
        <v>426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49</v>
      </c>
      <c r="AQ108">
        <v>0</v>
      </c>
      <c r="AR108">
        <v>0</v>
      </c>
      <c r="AS108">
        <v>0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</row>
    <row r="109" spans="1:57">
      <c r="A109" t="s">
        <v>325</v>
      </c>
      <c r="B109" t="s">
        <v>80</v>
      </c>
      <c r="C109" t="s">
        <v>318</v>
      </c>
      <c r="D109" t="s">
        <v>82</v>
      </c>
      <c r="E109" s="2" t="str">
        <f>HYPERLINK("capsilon://?command=openfolder&amp;siteaddress=FAM.docvelocity-na8.net&amp;folderid=FXC7D8AEC5-D158-F020-16EA-19CD50CDD061","FX21101267")</f>
        <v>FX21101267</v>
      </c>
      <c r="F109" t="s">
        <v>19</v>
      </c>
      <c r="G109" t="s">
        <v>19</v>
      </c>
      <c r="H109" t="s">
        <v>83</v>
      </c>
      <c r="I109" t="s">
        <v>319</v>
      </c>
      <c r="J109">
        <v>291</v>
      </c>
      <c r="K109" t="s">
        <v>85</v>
      </c>
      <c r="L109" t="s">
        <v>86</v>
      </c>
      <c r="M109" t="s">
        <v>87</v>
      </c>
      <c r="N109">
        <v>2</v>
      </c>
      <c r="O109" s="1">
        <v>44477.380833333336</v>
      </c>
      <c r="P109" s="1">
        <v>44477.426249999997</v>
      </c>
      <c r="Q109">
        <v>1481</v>
      </c>
      <c r="R109">
        <v>2443</v>
      </c>
      <c r="S109" t="b">
        <v>0</v>
      </c>
      <c r="T109" t="s">
        <v>88</v>
      </c>
      <c r="U109" t="b">
        <v>1</v>
      </c>
      <c r="V109" t="s">
        <v>114</v>
      </c>
      <c r="W109" s="1">
        <v>44477.38958333333</v>
      </c>
      <c r="X109">
        <v>755</v>
      </c>
      <c r="Y109">
        <v>257</v>
      </c>
      <c r="Z109">
        <v>0</v>
      </c>
      <c r="AA109">
        <v>257</v>
      </c>
      <c r="AB109">
        <v>0</v>
      </c>
      <c r="AC109">
        <v>115</v>
      </c>
      <c r="AD109">
        <v>34</v>
      </c>
      <c r="AE109">
        <v>0</v>
      </c>
      <c r="AF109">
        <v>0</v>
      </c>
      <c r="AG109">
        <v>0</v>
      </c>
      <c r="AH109" t="s">
        <v>110</v>
      </c>
      <c r="AI109" s="1">
        <v>44477.426249999997</v>
      </c>
      <c r="AJ109">
        <v>1678</v>
      </c>
      <c r="AK109">
        <v>5</v>
      </c>
      <c r="AL109">
        <v>0</v>
      </c>
      <c r="AM109">
        <v>5</v>
      </c>
      <c r="AN109">
        <v>0</v>
      </c>
      <c r="AO109">
        <v>5</v>
      </c>
      <c r="AP109">
        <v>29</v>
      </c>
      <c r="AQ109">
        <v>0</v>
      </c>
      <c r="AR109">
        <v>0</v>
      </c>
      <c r="AS109">
        <v>0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</row>
    <row r="110" spans="1:57">
      <c r="A110" t="s">
        <v>326</v>
      </c>
      <c r="B110" t="s">
        <v>80</v>
      </c>
      <c r="C110" t="s">
        <v>81</v>
      </c>
      <c r="D110" t="s">
        <v>82</v>
      </c>
      <c r="E110" s="2" t="str">
        <f>HYPERLINK("capsilon://?command=openfolder&amp;siteaddress=FAM.docvelocity-na8.net&amp;folderid=FXB5786614-8779-6272-DA93-B9211C6C7C56","FX210914898")</f>
        <v>FX210914898</v>
      </c>
      <c r="F110" t="s">
        <v>19</v>
      </c>
      <c r="G110" t="s">
        <v>19</v>
      </c>
      <c r="H110" t="s">
        <v>83</v>
      </c>
      <c r="I110" t="s">
        <v>84</v>
      </c>
      <c r="J110">
        <v>52</v>
      </c>
      <c r="K110" t="s">
        <v>85</v>
      </c>
      <c r="L110" t="s">
        <v>86</v>
      </c>
      <c r="M110" t="s">
        <v>87</v>
      </c>
      <c r="N110">
        <v>2</v>
      </c>
      <c r="O110" s="1">
        <v>44470.582858796297</v>
      </c>
      <c r="P110" s="1">
        <v>44470.615833333337</v>
      </c>
      <c r="Q110">
        <v>1868</v>
      </c>
      <c r="R110">
        <v>981</v>
      </c>
      <c r="S110" t="b">
        <v>0</v>
      </c>
      <c r="T110" t="s">
        <v>88</v>
      </c>
      <c r="U110" t="b">
        <v>1</v>
      </c>
      <c r="V110" t="s">
        <v>136</v>
      </c>
      <c r="W110" s="1">
        <v>44470.590833333335</v>
      </c>
      <c r="X110">
        <v>686</v>
      </c>
      <c r="Y110">
        <v>42</v>
      </c>
      <c r="Z110">
        <v>0</v>
      </c>
      <c r="AA110">
        <v>42</v>
      </c>
      <c r="AB110">
        <v>0</v>
      </c>
      <c r="AC110">
        <v>34</v>
      </c>
      <c r="AD110">
        <v>10</v>
      </c>
      <c r="AE110">
        <v>0</v>
      </c>
      <c r="AF110">
        <v>0</v>
      </c>
      <c r="AG110">
        <v>0</v>
      </c>
      <c r="AH110" t="s">
        <v>93</v>
      </c>
      <c r="AI110" s="1">
        <v>44470.615833333337</v>
      </c>
      <c r="AJ110">
        <v>289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</v>
      </c>
      <c r="AQ110">
        <v>0</v>
      </c>
      <c r="AR110">
        <v>0</v>
      </c>
      <c r="AS110">
        <v>0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</row>
    <row r="111" spans="1:57">
      <c r="A111" t="s">
        <v>327</v>
      </c>
      <c r="B111" t="s">
        <v>80</v>
      </c>
      <c r="C111" t="s">
        <v>328</v>
      </c>
      <c r="D111" t="s">
        <v>82</v>
      </c>
      <c r="E111" s="2" t="str">
        <f>HYPERLINK("capsilon://?command=openfolder&amp;siteaddress=FAM.docvelocity-na8.net&amp;folderid=FX639C396D-BBC1-7AD0-3EB9-C91F1DE38AF7","FX21099844")</f>
        <v>FX21099844</v>
      </c>
      <c r="F111" t="s">
        <v>19</v>
      </c>
      <c r="G111" t="s">
        <v>19</v>
      </c>
      <c r="H111" t="s">
        <v>83</v>
      </c>
      <c r="I111" t="s">
        <v>329</v>
      </c>
      <c r="J111">
        <v>52</v>
      </c>
      <c r="K111" t="s">
        <v>85</v>
      </c>
      <c r="L111" t="s">
        <v>86</v>
      </c>
      <c r="M111" t="s">
        <v>87</v>
      </c>
      <c r="N111">
        <v>1</v>
      </c>
      <c r="O111" s="1">
        <v>44470.585520833331</v>
      </c>
      <c r="P111" s="1">
        <v>44470.615312499998</v>
      </c>
      <c r="Q111">
        <v>1732</v>
      </c>
      <c r="R111">
        <v>842</v>
      </c>
      <c r="S111" t="b">
        <v>0</v>
      </c>
      <c r="T111" t="s">
        <v>88</v>
      </c>
      <c r="U111" t="b">
        <v>0</v>
      </c>
      <c r="V111" t="s">
        <v>89</v>
      </c>
      <c r="W111" s="1">
        <v>44470.615312499998</v>
      </c>
      <c r="X111">
        <v>599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52</v>
      </c>
      <c r="AE111">
        <v>42</v>
      </c>
      <c r="AF111">
        <v>0</v>
      </c>
      <c r="AG111">
        <v>4</v>
      </c>
      <c r="AH111" t="s">
        <v>88</v>
      </c>
      <c r="AI111" t="s">
        <v>88</v>
      </c>
      <c r="AJ111" t="s">
        <v>88</v>
      </c>
      <c r="AK111" t="s">
        <v>88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S111" t="s">
        <v>88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</row>
    <row r="112" spans="1:57">
      <c r="A112" t="s">
        <v>330</v>
      </c>
      <c r="B112" t="s">
        <v>80</v>
      </c>
      <c r="C112" t="s">
        <v>125</v>
      </c>
      <c r="D112" t="s">
        <v>82</v>
      </c>
      <c r="E112" s="2" t="str">
        <f>HYPERLINK("capsilon://?command=openfolder&amp;siteaddress=FAM.docvelocity-na8.net&amp;folderid=FXDE6C84F8-63B2-AA98-AC15-0DC6DA4A0A0C","FX210912990")</f>
        <v>FX210912990</v>
      </c>
      <c r="F112" t="s">
        <v>19</v>
      </c>
      <c r="G112" t="s">
        <v>19</v>
      </c>
      <c r="H112" t="s">
        <v>83</v>
      </c>
      <c r="I112" t="s">
        <v>126</v>
      </c>
      <c r="J112">
        <v>104</v>
      </c>
      <c r="K112" t="s">
        <v>85</v>
      </c>
      <c r="L112" t="s">
        <v>86</v>
      </c>
      <c r="M112" t="s">
        <v>87</v>
      </c>
      <c r="N112">
        <v>2</v>
      </c>
      <c r="O112" s="1">
        <v>44470.590231481481</v>
      </c>
      <c r="P112" s="1">
        <v>44470.621678240743</v>
      </c>
      <c r="Q112">
        <v>1254</v>
      </c>
      <c r="R112">
        <v>1463</v>
      </c>
      <c r="S112" t="b">
        <v>0</v>
      </c>
      <c r="T112" t="s">
        <v>88</v>
      </c>
      <c r="U112" t="b">
        <v>1</v>
      </c>
      <c r="V112" t="s">
        <v>138</v>
      </c>
      <c r="W112" s="1">
        <v>44470.601412037038</v>
      </c>
      <c r="X112">
        <v>959</v>
      </c>
      <c r="Y112">
        <v>84</v>
      </c>
      <c r="Z112">
        <v>0</v>
      </c>
      <c r="AA112">
        <v>84</v>
      </c>
      <c r="AB112">
        <v>0</v>
      </c>
      <c r="AC112">
        <v>47</v>
      </c>
      <c r="AD112">
        <v>20</v>
      </c>
      <c r="AE112">
        <v>0</v>
      </c>
      <c r="AF112">
        <v>0</v>
      </c>
      <c r="AG112">
        <v>0</v>
      </c>
      <c r="AH112" t="s">
        <v>93</v>
      </c>
      <c r="AI112" s="1">
        <v>44470.621678240743</v>
      </c>
      <c r="AJ112">
        <v>504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20</v>
      </c>
      <c r="AQ112">
        <v>0</v>
      </c>
      <c r="AR112">
        <v>0</v>
      </c>
      <c r="AS112">
        <v>0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</row>
    <row r="113" spans="1:57">
      <c r="A113" t="s">
        <v>331</v>
      </c>
      <c r="B113" t="s">
        <v>80</v>
      </c>
      <c r="C113" t="s">
        <v>125</v>
      </c>
      <c r="D113" t="s">
        <v>82</v>
      </c>
      <c r="E113" s="2" t="str">
        <f>HYPERLINK("capsilon://?command=openfolder&amp;siteaddress=FAM.docvelocity-na8.net&amp;folderid=FXDE6C84F8-63B2-AA98-AC15-0DC6DA4A0A0C","FX210912990")</f>
        <v>FX210912990</v>
      </c>
      <c r="F113" t="s">
        <v>19</v>
      </c>
      <c r="G113" t="s">
        <v>19</v>
      </c>
      <c r="H113" t="s">
        <v>83</v>
      </c>
      <c r="I113" t="s">
        <v>131</v>
      </c>
      <c r="J113">
        <v>292</v>
      </c>
      <c r="K113" t="s">
        <v>85</v>
      </c>
      <c r="L113" t="s">
        <v>86</v>
      </c>
      <c r="M113" t="s">
        <v>87</v>
      </c>
      <c r="N113">
        <v>2</v>
      </c>
      <c r="O113" s="1">
        <v>44470.594386574077</v>
      </c>
      <c r="P113" s="1">
        <v>44470.674166666664</v>
      </c>
      <c r="Q113">
        <v>5108</v>
      </c>
      <c r="R113">
        <v>1785</v>
      </c>
      <c r="S113" t="b">
        <v>0</v>
      </c>
      <c r="T113" t="s">
        <v>88</v>
      </c>
      <c r="U113" t="b">
        <v>1</v>
      </c>
      <c r="V113" t="s">
        <v>96</v>
      </c>
      <c r="W113" s="1">
        <v>44470.605821759258</v>
      </c>
      <c r="X113">
        <v>987</v>
      </c>
      <c r="Y113">
        <v>234</v>
      </c>
      <c r="Z113">
        <v>0</v>
      </c>
      <c r="AA113">
        <v>234</v>
      </c>
      <c r="AB113">
        <v>0</v>
      </c>
      <c r="AC113">
        <v>110</v>
      </c>
      <c r="AD113">
        <v>58</v>
      </c>
      <c r="AE113">
        <v>0</v>
      </c>
      <c r="AF113">
        <v>0</v>
      </c>
      <c r="AG113">
        <v>0</v>
      </c>
      <c r="AH113" t="s">
        <v>93</v>
      </c>
      <c r="AI113" s="1">
        <v>44470.674166666664</v>
      </c>
      <c r="AJ113">
        <v>778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58</v>
      </c>
      <c r="AQ113">
        <v>0</v>
      </c>
      <c r="AR113">
        <v>0</v>
      </c>
      <c r="AS113">
        <v>0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</row>
    <row r="114" spans="1:57">
      <c r="A114" t="s">
        <v>332</v>
      </c>
      <c r="B114" t="s">
        <v>80</v>
      </c>
      <c r="C114" t="s">
        <v>333</v>
      </c>
      <c r="D114" t="s">
        <v>82</v>
      </c>
      <c r="E114" s="2" t="str">
        <f>HYPERLINK("capsilon://?command=openfolder&amp;siteaddress=FAM.docvelocity-na8.net&amp;folderid=FXEB8A7B8D-44D1-5A69-DCA3-BED5409F54F5","FX210912504")</f>
        <v>FX210912504</v>
      </c>
      <c r="F114" t="s">
        <v>19</v>
      </c>
      <c r="G114" t="s">
        <v>19</v>
      </c>
      <c r="H114" t="s">
        <v>83</v>
      </c>
      <c r="I114" t="s">
        <v>334</v>
      </c>
      <c r="J114">
        <v>66</v>
      </c>
      <c r="K114" t="s">
        <v>206</v>
      </c>
      <c r="L114" t="s">
        <v>19</v>
      </c>
      <c r="M114" t="s">
        <v>82</v>
      </c>
      <c r="N114">
        <v>0</v>
      </c>
      <c r="O114" s="1">
        <v>44477.572962962964</v>
      </c>
      <c r="P114" s="1">
        <v>44477.57613425926</v>
      </c>
      <c r="Q114">
        <v>274</v>
      </c>
      <c r="R114">
        <v>0</v>
      </c>
      <c r="S114" t="b">
        <v>0</v>
      </c>
      <c r="T114" t="s">
        <v>88</v>
      </c>
      <c r="U114" t="b">
        <v>0</v>
      </c>
      <c r="V114" t="s">
        <v>88</v>
      </c>
      <c r="W114" t="s">
        <v>88</v>
      </c>
      <c r="X114" t="s">
        <v>88</v>
      </c>
      <c r="Y114" t="s">
        <v>88</v>
      </c>
      <c r="Z114" t="s">
        <v>88</v>
      </c>
      <c r="AA114" t="s">
        <v>88</v>
      </c>
      <c r="AB114" t="s">
        <v>88</v>
      </c>
      <c r="AC114" t="s">
        <v>88</v>
      </c>
      <c r="AD114" t="s">
        <v>88</v>
      </c>
      <c r="AE114" t="s">
        <v>88</v>
      </c>
      <c r="AF114" t="s">
        <v>88</v>
      </c>
      <c r="AG114" t="s">
        <v>88</v>
      </c>
      <c r="AH114" t="s">
        <v>88</v>
      </c>
      <c r="AI114" t="s">
        <v>88</v>
      </c>
      <c r="AJ114" t="s">
        <v>88</v>
      </c>
      <c r="AK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88</v>
      </c>
      <c r="AX114" t="s">
        <v>88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</row>
    <row r="115" spans="1:57">
      <c r="A115" t="s">
        <v>335</v>
      </c>
      <c r="B115" t="s">
        <v>80</v>
      </c>
      <c r="C115" t="s">
        <v>145</v>
      </c>
      <c r="D115" t="s">
        <v>82</v>
      </c>
      <c r="E115" s="2" t="str">
        <f>HYPERLINK("capsilon://?command=openfolder&amp;siteaddress=FAM.docvelocity-na8.net&amp;folderid=FX78756057-B620-6500-4414-6BEC76D43F2F","FX21099464")</f>
        <v>FX21099464</v>
      </c>
      <c r="F115" t="s">
        <v>19</v>
      </c>
      <c r="G115" t="s">
        <v>19</v>
      </c>
      <c r="H115" t="s">
        <v>83</v>
      </c>
      <c r="I115" t="s">
        <v>146</v>
      </c>
      <c r="J115">
        <v>148</v>
      </c>
      <c r="K115" t="s">
        <v>85</v>
      </c>
      <c r="L115" t="s">
        <v>86</v>
      </c>
      <c r="M115" t="s">
        <v>87</v>
      </c>
      <c r="N115">
        <v>2</v>
      </c>
      <c r="O115" s="1">
        <v>44470.601122685184</v>
      </c>
      <c r="P115" s="1">
        <v>44470.680219907408</v>
      </c>
      <c r="Q115">
        <v>5056</v>
      </c>
      <c r="R115">
        <v>1778</v>
      </c>
      <c r="S115" t="b">
        <v>0</v>
      </c>
      <c r="T115" t="s">
        <v>88</v>
      </c>
      <c r="U115" t="b">
        <v>1</v>
      </c>
      <c r="V115" t="s">
        <v>336</v>
      </c>
      <c r="W115" s="1">
        <v>44470.610798611109</v>
      </c>
      <c r="X115">
        <v>832</v>
      </c>
      <c r="Y115">
        <v>158</v>
      </c>
      <c r="Z115">
        <v>0</v>
      </c>
      <c r="AA115">
        <v>158</v>
      </c>
      <c r="AB115">
        <v>0</v>
      </c>
      <c r="AC115">
        <v>57</v>
      </c>
      <c r="AD115">
        <v>-10</v>
      </c>
      <c r="AE115">
        <v>0</v>
      </c>
      <c r="AF115">
        <v>0</v>
      </c>
      <c r="AG115">
        <v>0</v>
      </c>
      <c r="AH115" t="s">
        <v>164</v>
      </c>
      <c r="AI115" s="1">
        <v>44470.680219907408</v>
      </c>
      <c r="AJ115">
        <v>940</v>
      </c>
      <c r="AK115">
        <v>2</v>
      </c>
      <c r="AL115">
        <v>0</v>
      </c>
      <c r="AM115">
        <v>2</v>
      </c>
      <c r="AN115">
        <v>0</v>
      </c>
      <c r="AO115">
        <v>2</v>
      </c>
      <c r="AP115">
        <v>-12</v>
      </c>
      <c r="AQ115">
        <v>0</v>
      </c>
      <c r="AR115">
        <v>0</v>
      </c>
      <c r="AS115">
        <v>0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</row>
    <row r="116" spans="1:57">
      <c r="A116" t="s">
        <v>337</v>
      </c>
      <c r="B116" t="s">
        <v>80</v>
      </c>
      <c r="C116" t="s">
        <v>148</v>
      </c>
      <c r="D116" t="s">
        <v>82</v>
      </c>
      <c r="E116" s="2" t="str">
        <f>HYPERLINK("capsilon://?command=openfolder&amp;siteaddress=FAM.docvelocity-na8.net&amp;folderid=FXDC8B6408-81D3-2884-6009-3D9CCFFCCAF3","FX210912635")</f>
        <v>FX210912635</v>
      </c>
      <c r="F116" t="s">
        <v>19</v>
      </c>
      <c r="G116" t="s">
        <v>19</v>
      </c>
      <c r="H116" t="s">
        <v>83</v>
      </c>
      <c r="I116" t="s">
        <v>149</v>
      </c>
      <c r="J116">
        <v>68</v>
      </c>
      <c r="K116" t="s">
        <v>85</v>
      </c>
      <c r="L116" t="s">
        <v>86</v>
      </c>
      <c r="M116" t="s">
        <v>87</v>
      </c>
      <c r="N116">
        <v>2</v>
      </c>
      <c r="O116" s="1">
        <v>44470.604756944442</v>
      </c>
      <c r="P116" s="1">
        <v>44470.681041666663</v>
      </c>
      <c r="Q116">
        <v>5268</v>
      </c>
      <c r="R116">
        <v>1323</v>
      </c>
      <c r="S116" t="b">
        <v>0</v>
      </c>
      <c r="T116" t="s">
        <v>88</v>
      </c>
      <c r="U116" t="b">
        <v>1</v>
      </c>
      <c r="V116" t="s">
        <v>138</v>
      </c>
      <c r="W116" s="1">
        <v>44470.613576388889</v>
      </c>
      <c r="X116">
        <v>723</v>
      </c>
      <c r="Y116">
        <v>164</v>
      </c>
      <c r="Z116">
        <v>0</v>
      </c>
      <c r="AA116">
        <v>164</v>
      </c>
      <c r="AB116">
        <v>0</v>
      </c>
      <c r="AC116">
        <v>99</v>
      </c>
      <c r="AD116">
        <v>-96</v>
      </c>
      <c r="AE116">
        <v>0</v>
      </c>
      <c r="AF116">
        <v>0</v>
      </c>
      <c r="AG116">
        <v>0</v>
      </c>
      <c r="AH116" t="s">
        <v>93</v>
      </c>
      <c r="AI116" s="1">
        <v>44470.681041666663</v>
      </c>
      <c r="AJ116">
        <v>593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-96</v>
      </c>
      <c r="AQ116">
        <v>0</v>
      </c>
      <c r="AR116">
        <v>0</v>
      </c>
      <c r="AS116">
        <v>0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</row>
    <row r="117" spans="1:57">
      <c r="A117" t="s">
        <v>338</v>
      </c>
      <c r="B117" t="s">
        <v>80</v>
      </c>
      <c r="C117" t="s">
        <v>217</v>
      </c>
      <c r="D117" t="s">
        <v>82</v>
      </c>
      <c r="E117" s="2" t="str">
        <f>HYPERLINK("capsilon://?command=openfolder&amp;siteaddress=FAM.docvelocity-na8.net&amp;folderid=FX63A59397-CA4A-CAE8-AB8E-BCEAB0D07502","FX210912924")</f>
        <v>FX210912924</v>
      </c>
      <c r="F117" t="s">
        <v>19</v>
      </c>
      <c r="G117" t="s">
        <v>19</v>
      </c>
      <c r="H117" t="s">
        <v>83</v>
      </c>
      <c r="I117" t="s">
        <v>218</v>
      </c>
      <c r="J117">
        <v>38</v>
      </c>
      <c r="K117" t="s">
        <v>85</v>
      </c>
      <c r="L117" t="s">
        <v>86</v>
      </c>
      <c r="M117" t="s">
        <v>87</v>
      </c>
      <c r="N117">
        <v>2</v>
      </c>
      <c r="O117" s="1">
        <v>44470.605011574073</v>
      </c>
      <c r="P117" s="1">
        <v>44470.683622685188</v>
      </c>
      <c r="Q117">
        <v>5697</v>
      </c>
      <c r="R117">
        <v>1095</v>
      </c>
      <c r="S117" t="b">
        <v>0</v>
      </c>
      <c r="T117" t="s">
        <v>88</v>
      </c>
      <c r="U117" t="b">
        <v>1</v>
      </c>
      <c r="V117" t="s">
        <v>96</v>
      </c>
      <c r="W117" s="1">
        <v>44470.615787037037</v>
      </c>
      <c r="X117">
        <v>860</v>
      </c>
      <c r="Y117">
        <v>37</v>
      </c>
      <c r="Z117">
        <v>0</v>
      </c>
      <c r="AA117">
        <v>37</v>
      </c>
      <c r="AB117">
        <v>0</v>
      </c>
      <c r="AC117">
        <v>27</v>
      </c>
      <c r="AD117">
        <v>1</v>
      </c>
      <c r="AE117">
        <v>0</v>
      </c>
      <c r="AF117">
        <v>0</v>
      </c>
      <c r="AG117">
        <v>0</v>
      </c>
      <c r="AH117" t="s">
        <v>93</v>
      </c>
      <c r="AI117" s="1">
        <v>44470.683622685188</v>
      </c>
      <c r="AJ117">
        <v>223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</row>
    <row r="118" spans="1:57">
      <c r="A118" t="s">
        <v>339</v>
      </c>
      <c r="B118" t="s">
        <v>80</v>
      </c>
      <c r="C118" t="s">
        <v>288</v>
      </c>
      <c r="D118" t="s">
        <v>82</v>
      </c>
      <c r="E118" s="2" t="str">
        <f>HYPERLINK("capsilon://?command=openfolder&amp;siteaddress=FAM.docvelocity-na8.net&amp;folderid=FX50147BE0-F583-984E-1CBE-5232EEDDAFDD","FX210912934")</f>
        <v>FX210912934</v>
      </c>
      <c r="F118" t="s">
        <v>19</v>
      </c>
      <c r="G118" t="s">
        <v>19</v>
      </c>
      <c r="H118" t="s">
        <v>83</v>
      </c>
      <c r="I118" t="s">
        <v>289</v>
      </c>
      <c r="J118">
        <v>269</v>
      </c>
      <c r="K118" t="s">
        <v>85</v>
      </c>
      <c r="L118" t="s">
        <v>86</v>
      </c>
      <c r="M118" t="s">
        <v>87</v>
      </c>
      <c r="N118">
        <v>2</v>
      </c>
      <c r="O118" s="1">
        <v>44470.610555555555</v>
      </c>
      <c r="P118" s="1">
        <v>44470.700694444444</v>
      </c>
      <c r="Q118">
        <v>5227</v>
      </c>
      <c r="R118">
        <v>2561</v>
      </c>
      <c r="S118" t="b">
        <v>0</v>
      </c>
      <c r="T118" t="s">
        <v>88</v>
      </c>
      <c r="U118" t="b">
        <v>1</v>
      </c>
      <c r="V118" t="s">
        <v>117</v>
      </c>
      <c r="W118" s="1">
        <v>44470.624351851853</v>
      </c>
      <c r="X118">
        <v>1071</v>
      </c>
      <c r="Y118">
        <v>262</v>
      </c>
      <c r="Z118">
        <v>0</v>
      </c>
      <c r="AA118">
        <v>262</v>
      </c>
      <c r="AB118">
        <v>0</v>
      </c>
      <c r="AC118">
        <v>89</v>
      </c>
      <c r="AD118">
        <v>7</v>
      </c>
      <c r="AE118">
        <v>0</v>
      </c>
      <c r="AF118">
        <v>0</v>
      </c>
      <c r="AG118">
        <v>0</v>
      </c>
      <c r="AH118" t="s">
        <v>93</v>
      </c>
      <c r="AI118" s="1">
        <v>44470.700694444444</v>
      </c>
      <c r="AJ118">
        <v>1474</v>
      </c>
      <c r="AK118">
        <v>16</v>
      </c>
      <c r="AL118">
        <v>0</v>
      </c>
      <c r="AM118">
        <v>16</v>
      </c>
      <c r="AN118">
        <v>0</v>
      </c>
      <c r="AO118">
        <v>16</v>
      </c>
      <c r="AP118">
        <v>-9</v>
      </c>
      <c r="AQ118">
        <v>0</v>
      </c>
      <c r="AR118">
        <v>0</v>
      </c>
      <c r="AS118">
        <v>0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</row>
    <row r="119" spans="1:57">
      <c r="A119" t="s">
        <v>340</v>
      </c>
      <c r="B119" t="s">
        <v>80</v>
      </c>
      <c r="C119" t="s">
        <v>341</v>
      </c>
      <c r="D119" t="s">
        <v>82</v>
      </c>
      <c r="E119" s="2" t="str">
        <f>HYPERLINK("capsilon://?command=openfolder&amp;siteaddress=FAM.docvelocity-na8.net&amp;folderid=FXA29C0699-32B3-428A-5F1C-C58B1FCD5845","FX21102613")</f>
        <v>FX21102613</v>
      </c>
      <c r="F119" t="s">
        <v>19</v>
      </c>
      <c r="G119" t="s">
        <v>19</v>
      </c>
      <c r="H119" t="s">
        <v>83</v>
      </c>
      <c r="I119" t="s">
        <v>342</v>
      </c>
      <c r="J119">
        <v>66</v>
      </c>
      <c r="K119" t="s">
        <v>85</v>
      </c>
      <c r="L119" t="s">
        <v>86</v>
      </c>
      <c r="M119" t="s">
        <v>87</v>
      </c>
      <c r="N119">
        <v>1</v>
      </c>
      <c r="O119" s="1">
        <v>44477.73065972222</v>
      </c>
      <c r="P119" s="1">
        <v>44480.168136574073</v>
      </c>
      <c r="Q119">
        <v>209605</v>
      </c>
      <c r="R119">
        <v>993</v>
      </c>
      <c r="S119" t="b">
        <v>0</v>
      </c>
      <c r="T119" t="s">
        <v>88</v>
      </c>
      <c r="U119" t="b">
        <v>0</v>
      </c>
      <c r="V119" t="s">
        <v>117</v>
      </c>
      <c r="W119" s="1">
        <v>44480.168136574073</v>
      </c>
      <c r="X119">
        <v>713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66</v>
      </c>
      <c r="AE119">
        <v>52</v>
      </c>
      <c r="AF119">
        <v>0</v>
      </c>
      <c r="AG119">
        <v>1</v>
      </c>
      <c r="AH119" t="s">
        <v>88</v>
      </c>
      <c r="AI119" t="s">
        <v>88</v>
      </c>
      <c r="AJ119" t="s">
        <v>88</v>
      </c>
      <c r="AK119" t="s">
        <v>88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88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</row>
    <row r="120" spans="1:57">
      <c r="A120" t="s">
        <v>343</v>
      </c>
      <c r="B120" t="s">
        <v>80</v>
      </c>
      <c r="C120" t="s">
        <v>344</v>
      </c>
      <c r="D120" t="s">
        <v>82</v>
      </c>
      <c r="E120" s="2" t="str">
        <f>HYPERLINK("capsilon://?command=openfolder&amp;siteaddress=FAM.docvelocity-na8.net&amp;folderid=FXDC39779C-6B9D-B41D-E0B7-B0022318FACF","FX21098572")</f>
        <v>FX21098572</v>
      </c>
      <c r="F120" t="s">
        <v>19</v>
      </c>
      <c r="G120" t="s">
        <v>19</v>
      </c>
      <c r="H120" t="s">
        <v>83</v>
      </c>
      <c r="I120" t="s">
        <v>345</v>
      </c>
      <c r="J120">
        <v>63</v>
      </c>
      <c r="K120" t="s">
        <v>85</v>
      </c>
      <c r="L120" t="s">
        <v>86</v>
      </c>
      <c r="M120" t="s">
        <v>87</v>
      </c>
      <c r="N120">
        <v>1</v>
      </c>
      <c r="O120" s="1">
        <v>44477.766759259262</v>
      </c>
      <c r="P120" s="1">
        <v>44480.178923611114</v>
      </c>
      <c r="Q120">
        <v>207236</v>
      </c>
      <c r="R120">
        <v>1175</v>
      </c>
      <c r="S120" t="b">
        <v>0</v>
      </c>
      <c r="T120" t="s">
        <v>88</v>
      </c>
      <c r="U120" t="b">
        <v>0</v>
      </c>
      <c r="V120" t="s">
        <v>117</v>
      </c>
      <c r="W120" s="1">
        <v>44480.178923611114</v>
      </c>
      <c r="X120">
        <v>931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63</v>
      </c>
      <c r="AE120">
        <v>59</v>
      </c>
      <c r="AF120">
        <v>0</v>
      </c>
      <c r="AG120">
        <v>2</v>
      </c>
      <c r="AH120" t="s">
        <v>88</v>
      </c>
      <c r="AI120" t="s">
        <v>88</v>
      </c>
      <c r="AJ120" t="s">
        <v>88</v>
      </c>
      <c r="AK120" t="s">
        <v>88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88</v>
      </c>
      <c r="AR120" t="s">
        <v>88</v>
      </c>
      <c r="AS120" t="s">
        <v>88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AZ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</row>
    <row r="121" spans="1:57">
      <c r="A121" t="s">
        <v>346</v>
      </c>
      <c r="B121" t="s">
        <v>80</v>
      </c>
      <c r="C121" t="s">
        <v>328</v>
      </c>
      <c r="D121" t="s">
        <v>82</v>
      </c>
      <c r="E121" s="2" t="str">
        <f>HYPERLINK("capsilon://?command=openfolder&amp;siteaddress=FAM.docvelocity-na8.net&amp;folderid=FX639C396D-BBC1-7AD0-3EB9-C91F1DE38AF7","FX21099844")</f>
        <v>FX21099844</v>
      </c>
      <c r="F121" t="s">
        <v>19</v>
      </c>
      <c r="G121" t="s">
        <v>19</v>
      </c>
      <c r="H121" t="s">
        <v>83</v>
      </c>
      <c r="I121" t="s">
        <v>329</v>
      </c>
      <c r="J121">
        <v>104</v>
      </c>
      <c r="K121" t="s">
        <v>85</v>
      </c>
      <c r="L121" t="s">
        <v>86</v>
      </c>
      <c r="M121" t="s">
        <v>87</v>
      </c>
      <c r="N121">
        <v>2</v>
      </c>
      <c r="O121" s="1">
        <v>44470.616516203707</v>
      </c>
      <c r="P121" s="1">
        <v>44470.707708333335</v>
      </c>
      <c r="Q121">
        <v>6436</v>
      </c>
      <c r="R121">
        <v>1443</v>
      </c>
      <c r="S121" t="b">
        <v>0</v>
      </c>
      <c r="T121" t="s">
        <v>88</v>
      </c>
      <c r="U121" t="b">
        <v>1</v>
      </c>
      <c r="V121" t="s">
        <v>136</v>
      </c>
      <c r="W121" s="1">
        <v>44470.626203703701</v>
      </c>
      <c r="X121">
        <v>834</v>
      </c>
      <c r="Y121">
        <v>84</v>
      </c>
      <c r="Z121">
        <v>0</v>
      </c>
      <c r="AA121">
        <v>84</v>
      </c>
      <c r="AB121">
        <v>0</v>
      </c>
      <c r="AC121">
        <v>12</v>
      </c>
      <c r="AD121">
        <v>20</v>
      </c>
      <c r="AE121">
        <v>0</v>
      </c>
      <c r="AF121">
        <v>0</v>
      </c>
      <c r="AG121">
        <v>0</v>
      </c>
      <c r="AH121" t="s">
        <v>93</v>
      </c>
      <c r="AI121" s="1">
        <v>44470.707708333335</v>
      </c>
      <c r="AJ121">
        <v>605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20</v>
      </c>
      <c r="AQ121">
        <v>0</v>
      </c>
      <c r="AR121">
        <v>0</v>
      </c>
      <c r="AS121">
        <v>0</v>
      </c>
      <c r="AT121" t="s">
        <v>88</v>
      </c>
      <c r="AU121" t="s">
        <v>88</v>
      </c>
      <c r="AV121" t="s">
        <v>88</v>
      </c>
      <c r="AW121" t="s">
        <v>88</v>
      </c>
      <c r="AX121" t="s">
        <v>88</v>
      </c>
      <c r="AY121" t="s">
        <v>88</v>
      </c>
      <c r="AZ121" t="s">
        <v>88</v>
      </c>
      <c r="BA121" t="s">
        <v>88</v>
      </c>
      <c r="BB121" t="s">
        <v>88</v>
      </c>
      <c r="BC121" t="s">
        <v>88</v>
      </c>
      <c r="BD121" t="s">
        <v>88</v>
      </c>
      <c r="BE121" t="s">
        <v>88</v>
      </c>
    </row>
    <row r="122" spans="1:57">
      <c r="A122" t="s">
        <v>347</v>
      </c>
      <c r="B122" t="s">
        <v>80</v>
      </c>
      <c r="C122" t="s">
        <v>348</v>
      </c>
      <c r="D122" t="s">
        <v>82</v>
      </c>
      <c r="E122" s="2" t="str">
        <f>HYPERLINK("capsilon://?command=openfolder&amp;siteaddress=FAM.docvelocity-na8.net&amp;folderid=FX14E223AB-9C93-89A6-848B-1E4435A73DB7","FX210914930")</f>
        <v>FX210914930</v>
      </c>
      <c r="F122" t="s">
        <v>19</v>
      </c>
      <c r="G122" t="s">
        <v>19</v>
      </c>
      <c r="H122" t="s">
        <v>83</v>
      </c>
      <c r="I122" t="s">
        <v>349</v>
      </c>
      <c r="J122">
        <v>31</v>
      </c>
      <c r="K122" t="s">
        <v>85</v>
      </c>
      <c r="L122" t="s">
        <v>86</v>
      </c>
      <c r="M122" t="s">
        <v>87</v>
      </c>
      <c r="N122">
        <v>1</v>
      </c>
      <c r="O122" s="1">
        <v>44477.798761574071</v>
      </c>
      <c r="P122" s="1">
        <v>44480.306006944447</v>
      </c>
      <c r="Q122">
        <v>216177</v>
      </c>
      <c r="R122">
        <v>449</v>
      </c>
      <c r="S122" t="b">
        <v>0</v>
      </c>
      <c r="T122" t="s">
        <v>88</v>
      </c>
      <c r="U122" t="b">
        <v>0</v>
      </c>
      <c r="V122" t="s">
        <v>117</v>
      </c>
      <c r="W122" s="1">
        <v>44480.306006944447</v>
      </c>
      <c r="X122">
        <v>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31</v>
      </c>
      <c r="AE122">
        <v>0</v>
      </c>
      <c r="AF122">
        <v>0</v>
      </c>
      <c r="AG122">
        <v>2</v>
      </c>
      <c r="AH122" t="s">
        <v>88</v>
      </c>
      <c r="AI122" t="s">
        <v>88</v>
      </c>
      <c r="AJ122" t="s">
        <v>88</v>
      </c>
      <c r="AK122" t="s">
        <v>88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88</v>
      </c>
      <c r="AR122" t="s">
        <v>88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</row>
    <row r="123" spans="1:57">
      <c r="A123" t="s">
        <v>350</v>
      </c>
      <c r="B123" t="s">
        <v>80</v>
      </c>
      <c r="C123" t="s">
        <v>305</v>
      </c>
      <c r="D123" t="s">
        <v>82</v>
      </c>
      <c r="E123" s="2" t="str">
        <f>HYPERLINK("capsilon://?command=openfolder&amp;siteaddress=FAM.docvelocity-na8.net&amp;folderid=FXFA2A8CAF-56AB-A25C-60FC-C8EBB32D70F7","FX21101660")</f>
        <v>FX21101660</v>
      </c>
      <c r="F123" t="s">
        <v>19</v>
      </c>
      <c r="G123" t="s">
        <v>19</v>
      </c>
      <c r="H123" t="s">
        <v>83</v>
      </c>
      <c r="I123" t="s">
        <v>351</v>
      </c>
      <c r="J123">
        <v>31</v>
      </c>
      <c r="K123" t="s">
        <v>85</v>
      </c>
      <c r="L123" t="s">
        <v>86</v>
      </c>
      <c r="M123" t="s">
        <v>87</v>
      </c>
      <c r="N123">
        <v>1</v>
      </c>
      <c r="O123" s="1">
        <v>44477.97148148148</v>
      </c>
      <c r="P123" s="1">
        <v>44480.308020833334</v>
      </c>
      <c r="Q123">
        <v>201163</v>
      </c>
      <c r="R123">
        <v>714</v>
      </c>
      <c r="S123" t="b">
        <v>0</v>
      </c>
      <c r="T123" t="s">
        <v>88</v>
      </c>
      <c r="U123" t="b">
        <v>0</v>
      </c>
      <c r="V123" t="s">
        <v>114</v>
      </c>
      <c r="W123" s="1">
        <v>44480.308020833334</v>
      </c>
      <c r="X123">
        <v>438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</v>
      </c>
      <c r="AE123">
        <v>27</v>
      </c>
      <c r="AF123">
        <v>0</v>
      </c>
      <c r="AG123">
        <v>3</v>
      </c>
      <c r="AH123" t="s">
        <v>88</v>
      </c>
      <c r="AI123" t="s">
        <v>88</v>
      </c>
      <c r="AJ123" t="s">
        <v>88</v>
      </c>
      <c r="AK123" t="s">
        <v>88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T123" t="s">
        <v>88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</row>
    <row r="124" spans="1:57">
      <c r="A124" t="s">
        <v>352</v>
      </c>
      <c r="B124" t="s">
        <v>80</v>
      </c>
      <c r="C124" t="s">
        <v>353</v>
      </c>
      <c r="D124" t="s">
        <v>82</v>
      </c>
      <c r="E124" s="2" t="str">
        <f>HYPERLINK("capsilon://?command=openfolder&amp;siteaddress=FAM.docvelocity-na8.net&amp;folderid=FX64AA4F67-3252-A352-E5C4-E31C3A7A4945","FX21102193")</f>
        <v>FX21102193</v>
      </c>
      <c r="F124" t="s">
        <v>19</v>
      </c>
      <c r="G124" t="s">
        <v>19</v>
      </c>
      <c r="H124" t="s">
        <v>83</v>
      </c>
      <c r="I124" t="s">
        <v>354</v>
      </c>
      <c r="J124">
        <v>26</v>
      </c>
      <c r="K124" t="s">
        <v>85</v>
      </c>
      <c r="L124" t="s">
        <v>86</v>
      </c>
      <c r="M124" t="s">
        <v>87</v>
      </c>
      <c r="N124">
        <v>2</v>
      </c>
      <c r="O124" s="1">
        <v>44478.537233796298</v>
      </c>
      <c r="P124" s="1">
        <v>44480.159803240742</v>
      </c>
      <c r="Q124">
        <v>140035</v>
      </c>
      <c r="R124">
        <v>155</v>
      </c>
      <c r="S124" t="b">
        <v>0</v>
      </c>
      <c r="T124" t="s">
        <v>88</v>
      </c>
      <c r="U124" t="b">
        <v>0</v>
      </c>
      <c r="V124" t="s">
        <v>171</v>
      </c>
      <c r="W124" s="1">
        <v>44480.145856481482</v>
      </c>
      <c r="X124">
        <v>80</v>
      </c>
      <c r="Y124">
        <v>0</v>
      </c>
      <c r="Z124">
        <v>0</v>
      </c>
      <c r="AA124">
        <v>0</v>
      </c>
      <c r="AB124">
        <v>21</v>
      </c>
      <c r="AC124">
        <v>0</v>
      </c>
      <c r="AD124">
        <v>26</v>
      </c>
      <c r="AE124">
        <v>0</v>
      </c>
      <c r="AF124">
        <v>0</v>
      </c>
      <c r="AG124">
        <v>0</v>
      </c>
      <c r="AH124" t="s">
        <v>110</v>
      </c>
      <c r="AI124" s="1">
        <v>44480.159803240742</v>
      </c>
      <c r="AJ124">
        <v>75</v>
      </c>
      <c r="AK124">
        <v>0</v>
      </c>
      <c r="AL124">
        <v>0</v>
      </c>
      <c r="AM124">
        <v>0</v>
      </c>
      <c r="AN124">
        <v>21</v>
      </c>
      <c r="AO124">
        <v>0</v>
      </c>
      <c r="AP124">
        <v>26</v>
      </c>
      <c r="AQ124">
        <v>0</v>
      </c>
      <c r="AR124">
        <v>0</v>
      </c>
      <c r="AS124">
        <v>0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</row>
    <row r="125" spans="1:57">
      <c r="A125" t="s">
        <v>355</v>
      </c>
      <c r="B125" t="s">
        <v>80</v>
      </c>
      <c r="C125" t="s">
        <v>356</v>
      </c>
      <c r="D125" t="s">
        <v>82</v>
      </c>
      <c r="E125" s="2" t="str">
        <f>HYPERLINK("capsilon://?command=openfolder&amp;siteaddress=FAM.docvelocity-na8.net&amp;folderid=FXA7307562-3C17-E94A-A1E1-60FE82C63125","FX21098357")</f>
        <v>FX21098357</v>
      </c>
      <c r="F125" t="s">
        <v>19</v>
      </c>
      <c r="G125" t="s">
        <v>19</v>
      </c>
      <c r="H125" t="s">
        <v>83</v>
      </c>
      <c r="I125" t="s">
        <v>357</v>
      </c>
      <c r="J125">
        <v>60</v>
      </c>
      <c r="K125" t="s">
        <v>85</v>
      </c>
      <c r="L125" t="s">
        <v>86</v>
      </c>
      <c r="M125" t="s">
        <v>87</v>
      </c>
      <c r="N125">
        <v>2</v>
      </c>
      <c r="O125" s="1">
        <v>44479.502523148149</v>
      </c>
      <c r="P125" s="1">
        <v>44480.166562500002</v>
      </c>
      <c r="Q125">
        <v>56130</v>
      </c>
      <c r="R125">
        <v>1243</v>
      </c>
      <c r="S125" t="b">
        <v>0</v>
      </c>
      <c r="T125" t="s">
        <v>88</v>
      </c>
      <c r="U125" t="b">
        <v>0</v>
      </c>
      <c r="V125" t="s">
        <v>171</v>
      </c>
      <c r="W125" s="1">
        <v>44480.153101851851</v>
      </c>
      <c r="X125">
        <v>625</v>
      </c>
      <c r="Y125">
        <v>56</v>
      </c>
      <c r="Z125">
        <v>0</v>
      </c>
      <c r="AA125">
        <v>56</v>
      </c>
      <c r="AB125">
        <v>0</v>
      </c>
      <c r="AC125">
        <v>29</v>
      </c>
      <c r="AD125">
        <v>4</v>
      </c>
      <c r="AE125">
        <v>0</v>
      </c>
      <c r="AF125">
        <v>0</v>
      </c>
      <c r="AG125">
        <v>0</v>
      </c>
      <c r="AH125" t="s">
        <v>164</v>
      </c>
      <c r="AI125" s="1">
        <v>44480.166562500002</v>
      </c>
      <c r="AJ125">
        <v>618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4</v>
      </c>
      <c r="AQ125">
        <v>0</v>
      </c>
      <c r="AR125">
        <v>0</v>
      </c>
      <c r="AS125">
        <v>0</v>
      </c>
      <c r="AT125" t="s">
        <v>88</v>
      </c>
      <c r="AU125" t="s">
        <v>88</v>
      </c>
      <c r="AV125" t="s">
        <v>88</v>
      </c>
      <c r="AW125" t="s">
        <v>88</v>
      </c>
      <c r="AX125" t="s">
        <v>88</v>
      </c>
      <c r="AY125" t="s">
        <v>88</v>
      </c>
      <c r="AZ125" t="s">
        <v>88</v>
      </c>
      <c r="BA125" t="s">
        <v>88</v>
      </c>
      <c r="BB125" t="s">
        <v>88</v>
      </c>
      <c r="BC125" t="s">
        <v>88</v>
      </c>
      <c r="BD125" t="s">
        <v>88</v>
      </c>
      <c r="BE125" t="s">
        <v>88</v>
      </c>
    </row>
    <row r="126" spans="1:57">
      <c r="A126" t="s">
        <v>358</v>
      </c>
      <c r="B126" t="s">
        <v>80</v>
      </c>
      <c r="C126" t="s">
        <v>341</v>
      </c>
      <c r="D126" t="s">
        <v>82</v>
      </c>
      <c r="E126" s="2" t="str">
        <f>HYPERLINK("capsilon://?command=openfolder&amp;siteaddress=FAM.docvelocity-na8.net&amp;folderid=FXA29C0699-32B3-428A-5F1C-C58B1FCD5845","FX21102613")</f>
        <v>FX21102613</v>
      </c>
      <c r="F126" t="s">
        <v>19</v>
      </c>
      <c r="G126" t="s">
        <v>19</v>
      </c>
      <c r="H126" t="s">
        <v>83</v>
      </c>
      <c r="I126" t="s">
        <v>342</v>
      </c>
      <c r="J126">
        <v>38</v>
      </c>
      <c r="K126" t="s">
        <v>85</v>
      </c>
      <c r="L126" t="s">
        <v>86</v>
      </c>
      <c r="M126" t="s">
        <v>87</v>
      </c>
      <c r="N126">
        <v>2</v>
      </c>
      <c r="O126" s="1">
        <v>44480.168969907405</v>
      </c>
      <c r="P126" s="1">
        <v>44480.197928240741</v>
      </c>
      <c r="Q126">
        <v>1584</v>
      </c>
      <c r="R126">
        <v>918</v>
      </c>
      <c r="S126" t="b">
        <v>0</v>
      </c>
      <c r="T126" t="s">
        <v>88</v>
      </c>
      <c r="U126" t="b">
        <v>1</v>
      </c>
      <c r="V126" t="s">
        <v>180</v>
      </c>
      <c r="W126" s="1">
        <v>44480.186157407406</v>
      </c>
      <c r="X126">
        <v>241</v>
      </c>
      <c r="Y126">
        <v>37</v>
      </c>
      <c r="Z126">
        <v>0</v>
      </c>
      <c r="AA126">
        <v>37</v>
      </c>
      <c r="AB126">
        <v>0</v>
      </c>
      <c r="AC126">
        <v>19</v>
      </c>
      <c r="AD126">
        <v>1</v>
      </c>
      <c r="AE126">
        <v>0</v>
      </c>
      <c r="AF126">
        <v>0</v>
      </c>
      <c r="AG126">
        <v>0</v>
      </c>
      <c r="AH126" t="s">
        <v>164</v>
      </c>
      <c r="AI126" s="1">
        <v>44480.197928240741</v>
      </c>
      <c r="AJ126">
        <v>670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AY126" t="s">
        <v>88</v>
      </c>
      <c r="AZ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</row>
    <row r="127" spans="1:57">
      <c r="A127" t="s">
        <v>359</v>
      </c>
      <c r="B127" t="s">
        <v>80</v>
      </c>
      <c r="C127" t="s">
        <v>344</v>
      </c>
      <c r="D127" t="s">
        <v>82</v>
      </c>
      <c r="E127" s="2" t="str">
        <f>HYPERLINK("capsilon://?command=openfolder&amp;siteaddress=FAM.docvelocity-na8.net&amp;folderid=FXDC39779C-6B9D-B41D-E0B7-B0022318FACF","FX21098572")</f>
        <v>FX21098572</v>
      </c>
      <c r="F127" t="s">
        <v>19</v>
      </c>
      <c r="G127" t="s">
        <v>19</v>
      </c>
      <c r="H127" t="s">
        <v>83</v>
      </c>
      <c r="I127" t="s">
        <v>345</v>
      </c>
      <c r="J127">
        <v>126</v>
      </c>
      <c r="K127" t="s">
        <v>85</v>
      </c>
      <c r="L127" t="s">
        <v>86</v>
      </c>
      <c r="M127" t="s">
        <v>87</v>
      </c>
      <c r="N127">
        <v>2</v>
      </c>
      <c r="O127" s="1">
        <v>44480.180439814816</v>
      </c>
      <c r="P127" s="1">
        <v>44480.244953703703</v>
      </c>
      <c r="Q127">
        <v>3570</v>
      </c>
      <c r="R127">
        <v>2004</v>
      </c>
      <c r="S127" t="b">
        <v>0</v>
      </c>
      <c r="T127" t="s">
        <v>88</v>
      </c>
      <c r="U127" t="b">
        <v>1</v>
      </c>
      <c r="V127" t="s">
        <v>109</v>
      </c>
      <c r="W127" s="1">
        <v>44480.217986111114</v>
      </c>
      <c r="X127">
        <v>834</v>
      </c>
      <c r="Y127">
        <v>112</v>
      </c>
      <c r="Z127">
        <v>0</v>
      </c>
      <c r="AA127">
        <v>112</v>
      </c>
      <c r="AB127">
        <v>0</v>
      </c>
      <c r="AC127">
        <v>58</v>
      </c>
      <c r="AD127">
        <v>14</v>
      </c>
      <c r="AE127">
        <v>0</v>
      </c>
      <c r="AF127">
        <v>0</v>
      </c>
      <c r="AG127">
        <v>0</v>
      </c>
      <c r="AH127" t="s">
        <v>164</v>
      </c>
      <c r="AI127" s="1">
        <v>44480.244953703703</v>
      </c>
      <c r="AJ127">
        <v>533</v>
      </c>
      <c r="AK127">
        <v>2</v>
      </c>
      <c r="AL127">
        <v>0</v>
      </c>
      <c r="AM127">
        <v>2</v>
      </c>
      <c r="AN127">
        <v>0</v>
      </c>
      <c r="AO127">
        <v>1</v>
      </c>
      <c r="AP127">
        <v>12</v>
      </c>
      <c r="AQ127">
        <v>0</v>
      </c>
      <c r="AR127">
        <v>0</v>
      </c>
      <c r="AS127">
        <v>0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AZ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</row>
    <row r="128" spans="1:57">
      <c r="A128" t="s">
        <v>360</v>
      </c>
      <c r="B128" t="s">
        <v>80</v>
      </c>
      <c r="C128" t="s">
        <v>348</v>
      </c>
      <c r="D128" t="s">
        <v>82</v>
      </c>
      <c r="E128" s="2" t="str">
        <f>HYPERLINK("capsilon://?command=openfolder&amp;siteaddress=FAM.docvelocity-na8.net&amp;folderid=FX14E223AB-9C93-89A6-848B-1E4435A73DB7","FX210914930")</f>
        <v>FX210914930</v>
      </c>
      <c r="F128" t="s">
        <v>19</v>
      </c>
      <c r="G128" t="s">
        <v>19</v>
      </c>
      <c r="H128" t="s">
        <v>83</v>
      </c>
      <c r="I128" t="s">
        <v>349</v>
      </c>
      <c r="J128">
        <v>62</v>
      </c>
      <c r="K128" t="s">
        <v>85</v>
      </c>
      <c r="L128" t="s">
        <v>86</v>
      </c>
      <c r="M128" t="s">
        <v>87</v>
      </c>
      <c r="N128">
        <v>2</v>
      </c>
      <c r="O128" s="1">
        <v>44480.307557870372</v>
      </c>
      <c r="P128" s="1">
        <v>44480.320057870369</v>
      </c>
      <c r="Q128">
        <v>109</v>
      </c>
      <c r="R128">
        <v>971</v>
      </c>
      <c r="S128" t="b">
        <v>0</v>
      </c>
      <c r="T128" t="s">
        <v>88</v>
      </c>
      <c r="U128" t="b">
        <v>1</v>
      </c>
      <c r="V128" t="s">
        <v>180</v>
      </c>
      <c r="W128" s="1">
        <v>44480.312488425923</v>
      </c>
      <c r="X128">
        <v>425</v>
      </c>
      <c r="Y128">
        <v>72</v>
      </c>
      <c r="Z128">
        <v>0</v>
      </c>
      <c r="AA128">
        <v>72</v>
      </c>
      <c r="AB128">
        <v>0</v>
      </c>
      <c r="AC128">
        <v>48</v>
      </c>
      <c r="AD128">
        <v>-10</v>
      </c>
      <c r="AE128">
        <v>0</v>
      </c>
      <c r="AF128">
        <v>0</v>
      </c>
      <c r="AG128">
        <v>0</v>
      </c>
      <c r="AH128" t="s">
        <v>110</v>
      </c>
      <c r="AI128" s="1">
        <v>44480.320057870369</v>
      </c>
      <c r="AJ128">
        <v>546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-10</v>
      </c>
      <c r="AQ128">
        <v>0</v>
      </c>
      <c r="AR128">
        <v>0</v>
      </c>
      <c r="AS128">
        <v>0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AY128" t="s">
        <v>88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</row>
    <row r="129" spans="1:57">
      <c r="A129" t="s">
        <v>361</v>
      </c>
      <c r="B129" t="s">
        <v>80</v>
      </c>
      <c r="C129" t="s">
        <v>305</v>
      </c>
      <c r="D129" t="s">
        <v>82</v>
      </c>
      <c r="E129" s="2" t="str">
        <f>HYPERLINK("capsilon://?command=openfolder&amp;siteaddress=FAM.docvelocity-na8.net&amp;folderid=FXFA2A8CAF-56AB-A25C-60FC-C8EBB32D70F7","FX21101660")</f>
        <v>FX21101660</v>
      </c>
      <c r="F129" t="s">
        <v>19</v>
      </c>
      <c r="G129" t="s">
        <v>19</v>
      </c>
      <c r="H129" t="s">
        <v>83</v>
      </c>
      <c r="I129" t="s">
        <v>351</v>
      </c>
      <c r="J129">
        <v>93</v>
      </c>
      <c r="K129" t="s">
        <v>85</v>
      </c>
      <c r="L129" t="s">
        <v>86</v>
      </c>
      <c r="M129" t="s">
        <v>87</v>
      </c>
      <c r="N129">
        <v>2</v>
      </c>
      <c r="O129" s="1">
        <v>44480.309039351851</v>
      </c>
      <c r="P129" s="1">
        <v>44480.36215277778</v>
      </c>
      <c r="Q129">
        <v>4244</v>
      </c>
      <c r="R129">
        <v>345</v>
      </c>
      <c r="S129" t="b">
        <v>0</v>
      </c>
      <c r="T129" t="s">
        <v>88</v>
      </c>
      <c r="U129" t="b">
        <v>1</v>
      </c>
      <c r="V129" t="s">
        <v>117</v>
      </c>
      <c r="W129" s="1">
        <v>44480.351111111115</v>
      </c>
      <c r="X129">
        <v>229</v>
      </c>
      <c r="Y129">
        <v>0</v>
      </c>
      <c r="Z129">
        <v>0</v>
      </c>
      <c r="AA129">
        <v>0</v>
      </c>
      <c r="AB129">
        <v>81</v>
      </c>
      <c r="AC129">
        <v>0</v>
      </c>
      <c r="AD129">
        <v>93</v>
      </c>
      <c r="AE129">
        <v>0</v>
      </c>
      <c r="AF129">
        <v>0</v>
      </c>
      <c r="AG129">
        <v>0</v>
      </c>
      <c r="AH129" t="s">
        <v>164</v>
      </c>
      <c r="AI129" s="1">
        <v>44480.36215277778</v>
      </c>
      <c r="AJ129">
        <v>81</v>
      </c>
      <c r="AK129">
        <v>0</v>
      </c>
      <c r="AL129">
        <v>0</v>
      </c>
      <c r="AM129">
        <v>0</v>
      </c>
      <c r="AN129">
        <v>81</v>
      </c>
      <c r="AO129">
        <v>0</v>
      </c>
      <c r="AP129">
        <v>93</v>
      </c>
      <c r="AQ129">
        <v>0</v>
      </c>
      <c r="AR129">
        <v>0</v>
      </c>
      <c r="AS129">
        <v>0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88</v>
      </c>
      <c r="AZ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</row>
    <row r="130" spans="1:57">
      <c r="A130" t="s">
        <v>362</v>
      </c>
      <c r="B130" t="s">
        <v>80</v>
      </c>
      <c r="C130" t="s">
        <v>363</v>
      </c>
      <c r="D130" t="s">
        <v>82</v>
      </c>
      <c r="E130" s="2" t="str">
        <f>HYPERLINK("capsilon://?command=openfolder&amp;siteaddress=FAM.docvelocity-na8.net&amp;folderid=FXF94B65B3-E465-6457-DB03-A340DB16FF22","FX21092976")</f>
        <v>FX21092976</v>
      </c>
      <c r="F130" t="s">
        <v>19</v>
      </c>
      <c r="G130" t="s">
        <v>19</v>
      </c>
      <c r="H130" t="s">
        <v>83</v>
      </c>
      <c r="I130" t="s">
        <v>364</v>
      </c>
      <c r="J130">
        <v>66</v>
      </c>
      <c r="K130" t="s">
        <v>85</v>
      </c>
      <c r="L130" t="s">
        <v>86</v>
      </c>
      <c r="M130" t="s">
        <v>87</v>
      </c>
      <c r="N130">
        <v>2</v>
      </c>
      <c r="O130" s="1">
        <v>44480.31082175926</v>
      </c>
      <c r="P130" s="1">
        <v>44480.370995370373</v>
      </c>
      <c r="Q130">
        <v>4547</v>
      </c>
      <c r="R130">
        <v>652</v>
      </c>
      <c r="S130" t="b">
        <v>0</v>
      </c>
      <c r="T130" t="s">
        <v>88</v>
      </c>
      <c r="U130" t="b">
        <v>0</v>
      </c>
      <c r="V130" t="s">
        <v>89</v>
      </c>
      <c r="W130" s="1">
        <v>44480.352025462962</v>
      </c>
      <c r="X130">
        <v>301</v>
      </c>
      <c r="Y130">
        <v>38</v>
      </c>
      <c r="Z130">
        <v>0</v>
      </c>
      <c r="AA130">
        <v>38</v>
      </c>
      <c r="AB130">
        <v>0</v>
      </c>
      <c r="AC130">
        <v>22</v>
      </c>
      <c r="AD130">
        <v>28</v>
      </c>
      <c r="AE130">
        <v>0</v>
      </c>
      <c r="AF130">
        <v>0</v>
      </c>
      <c r="AG130">
        <v>0</v>
      </c>
      <c r="AH130" t="s">
        <v>110</v>
      </c>
      <c r="AI130" s="1">
        <v>44480.370995370373</v>
      </c>
      <c r="AJ130">
        <v>346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28</v>
      </c>
      <c r="AQ130">
        <v>0</v>
      </c>
      <c r="AR130">
        <v>0</v>
      </c>
      <c r="AS130">
        <v>0</v>
      </c>
      <c r="AT130" t="s">
        <v>88</v>
      </c>
      <c r="AU130" t="s">
        <v>88</v>
      </c>
      <c r="AV130" t="s">
        <v>88</v>
      </c>
      <c r="AW130" t="s">
        <v>88</v>
      </c>
      <c r="AX130" t="s">
        <v>88</v>
      </c>
      <c r="AY130" t="s">
        <v>88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</row>
    <row r="131" spans="1:57">
      <c r="A131" t="s">
        <v>365</v>
      </c>
      <c r="B131" t="s">
        <v>80</v>
      </c>
      <c r="C131" t="s">
        <v>366</v>
      </c>
      <c r="D131" t="s">
        <v>82</v>
      </c>
      <c r="E131" s="2" t="str">
        <f>HYPERLINK("capsilon://?command=openfolder&amp;siteaddress=FAM.docvelocity-na8.net&amp;folderid=FX605404BA-A64E-3AE6-0AC2-9F401A5C60F7","FX21102387")</f>
        <v>FX21102387</v>
      </c>
      <c r="F131" t="s">
        <v>19</v>
      </c>
      <c r="G131" t="s">
        <v>19</v>
      </c>
      <c r="H131" t="s">
        <v>83</v>
      </c>
      <c r="I131" t="s">
        <v>367</v>
      </c>
      <c r="J131">
        <v>31</v>
      </c>
      <c r="K131" t="s">
        <v>85</v>
      </c>
      <c r="L131" t="s">
        <v>86</v>
      </c>
      <c r="M131" t="s">
        <v>87</v>
      </c>
      <c r="N131">
        <v>1</v>
      </c>
      <c r="O131" s="1">
        <v>44480.42564814815</v>
      </c>
      <c r="P131" s="1">
        <v>44480.453923611109</v>
      </c>
      <c r="Q131">
        <v>1727</v>
      </c>
      <c r="R131">
        <v>716</v>
      </c>
      <c r="S131" t="b">
        <v>0</v>
      </c>
      <c r="T131" t="s">
        <v>88</v>
      </c>
      <c r="U131" t="b">
        <v>0</v>
      </c>
      <c r="V131" t="s">
        <v>117</v>
      </c>
      <c r="W131" s="1">
        <v>44480.453923611109</v>
      </c>
      <c r="X131">
        <v>165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31</v>
      </c>
      <c r="AE131">
        <v>27</v>
      </c>
      <c r="AF131">
        <v>0</v>
      </c>
      <c r="AG131">
        <v>4</v>
      </c>
      <c r="AH131" t="s">
        <v>88</v>
      </c>
      <c r="AI131" t="s">
        <v>88</v>
      </c>
      <c r="AJ131" t="s">
        <v>88</v>
      </c>
      <c r="AK131" t="s">
        <v>88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88</v>
      </c>
      <c r="AT131" t="s">
        <v>88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</row>
    <row r="132" spans="1:57">
      <c r="A132" t="s">
        <v>368</v>
      </c>
      <c r="B132" t="s">
        <v>80</v>
      </c>
      <c r="C132" t="s">
        <v>341</v>
      </c>
      <c r="D132" t="s">
        <v>82</v>
      </c>
      <c r="E132" s="2" t="str">
        <f>HYPERLINK("capsilon://?command=openfolder&amp;siteaddress=FAM.docvelocity-na8.net&amp;folderid=FXA29C0699-32B3-428A-5F1C-C58B1FCD5845","FX21102613")</f>
        <v>FX21102613</v>
      </c>
      <c r="F132" t="s">
        <v>19</v>
      </c>
      <c r="G132" t="s">
        <v>19</v>
      </c>
      <c r="H132" t="s">
        <v>83</v>
      </c>
      <c r="I132" t="s">
        <v>369</v>
      </c>
      <c r="J132">
        <v>66</v>
      </c>
      <c r="K132" t="s">
        <v>85</v>
      </c>
      <c r="L132" t="s">
        <v>86</v>
      </c>
      <c r="M132" t="s">
        <v>87</v>
      </c>
      <c r="N132">
        <v>1</v>
      </c>
      <c r="O132" s="1">
        <v>44480.429768518516</v>
      </c>
      <c r="P132" s="1">
        <v>44480.440254629626</v>
      </c>
      <c r="Q132">
        <v>381</v>
      </c>
      <c r="R132">
        <v>525</v>
      </c>
      <c r="S132" t="b">
        <v>0</v>
      </c>
      <c r="T132" t="s">
        <v>88</v>
      </c>
      <c r="U132" t="b">
        <v>0</v>
      </c>
      <c r="V132" t="s">
        <v>89</v>
      </c>
      <c r="W132" s="1">
        <v>44480.440254629626</v>
      </c>
      <c r="X132">
        <v>347</v>
      </c>
      <c r="Y132">
        <v>0</v>
      </c>
      <c r="Z132">
        <v>0</v>
      </c>
      <c r="AA132">
        <v>0</v>
      </c>
      <c r="AB132">
        <v>0</v>
      </c>
      <c r="AC132">
        <v>5</v>
      </c>
      <c r="AD132">
        <v>66</v>
      </c>
      <c r="AE132">
        <v>52</v>
      </c>
      <c r="AF132">
        <v>0</v>
      </c>
      <c r="AG132">
        <v>1</v>
      </c>
      <c r="AH132" t="s">
        <v>88</v>
      </c>
      <c r="AI132" t="s">
        <v>88</v>
      </c>
      <c r="AJ132" t="s">
        <v>88</v>
      </c>
      <c r="AK132" t="s">
        <v>88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</row>
    <row r="133" spans="1:57">
      <c r="A133" t="s">
        <v>370</v>
      </c>
      <c r="B133" t="s">
        <v>80</v>
      </c>
      <c r="C133" t="s">
        <v>341</v>
      </c>
      <c r="D133" t="s">
        <v>82</v>
      </c>
      <c r="E133" s="2" t="str">
        <f>HYPERLINK("capsilon://?command=openfolder&amp;siteaddress=FAM.docvelocity-na8.net&amp;folderid=FXA29C0699-32B3-428A-5F1C-C58B1FCD5845","FX21102613")</f>
        <v>FX21102613</v>
      </c>
      <c r="F133" t="s">
        <v>19</v>
      </c>
      <c r="G133" t="s">
        <v>19</v>
      </c>
      <c r="H133" t="s">
        <v>83</v>
      </c>
      <c r="I133" t="s">
        <v>369</v>
      </c>
      <c r="J133">
        <v>38</v>
      </c>
      <c r="K133" t="s">
        <v>85</v>
      </c>
      <c r="L133" t="s">
        <v>86</v>
      </c>
      <c r="M133" t="s">
        <v>87</v>
      </c>
      <c r="N133">
        <v>2</v>
      </c>
      <c r="O133" s="1">
        <v>44480.441053240742</v>
      </c>
      <c r="P133" s="1">
        <v>44480.505659722221</v>
      </c>
      <c r="Q133">
        <v>4729</v>
      </c>
      <c r="R133">
        <v>853</v>
      </c>
      <c r="S133" t="b">
        <v>0</v>
      </c>
      <c r="T133" t="s">
        <v>88</v>
      </c>
      <c r="U133" t="b">
        <v>1</v>
      </c>
      <c r="V133" t="s">
        <v>89</v>
      </c>
      <c r="W133" s="1">
        <v>44480.44604166667</v>
      </c>
      <c r="X133">
        <v>431</v>
      </c>
      <c r="Y133">
        <v>37</v>
      </c>
      <c r="Z133">
        <v>0</v>
      </c>
      <c r="AA133">
        <v>37</v>
      </c>
      <c r="AB133">
        <v>0</v>
      </c>
      <c r="AC133">
        <v>33</v>
      </c>
      <c r="AD133">
        <v>1</v>
      </c>
      <c r="AE133">
        <v>0</v>
      </c>
      <c r="AF133">
        <v>0</v>
      </c>
      <c r="AG133">
        <v>0</v>
      </c>
      <c r="AH133" t="s">
        <v>110</v>
      </c>
      <c r="AI133" s="1">
        <v>44480.505659722221</v>
      </c>
      <c r="AJ133">
        <v>413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</row>
    <row r="134" spans="1:57">
      <c r="A134" t="s">
        <v>371</v>
      </c>
      <c r="B134" t="s">
        <v>80</v>
      </c>
      <c r="C134" t="s">
        <v>366</v>
      </c>
      <c r="D134" t="s">
        <v>82</v>
      </c>
      <c r="E134" s="2" t="str">
        <f>HYPERLINK("capsilon://?command=openfolder&amp;siteaddress=FAM.docvelocity-na8.net&amp;folderid=FX605404BA-A64E-3AE6-0AC2-9F401A5C60F7","FX21102387")</f>
        <v>FX21102387</v>
      </c>
      <c r="F134" t="s">
        <v>19</v>
      </c>
      <c r="G134" t="s">
        <v>19</v>
      </c>
      <c r="H134" t="s">
        <v>83</v>
      </c>
      <c r="I134" t="s">
        <v>367</v>
      </c>
      <c r="J134">
        <v>124</v>
      </c>
      <c r="K134" t="s">
        <v>85</v>
      </c>
      <c r="L134" t="s">
        <v>86</v>
      </c>
      <c r="M134" t="s">
        <v>87</v>
      </c>
      <c r="N134">
        <v>2</v>
      </c>
      <c r="O134" s="1">
        <v>44480.455266203702</v>
      </c>
      <c r="P134" s="1">
        <v>44480.523506944446</v>
      </c>
      <c r="Q134">
        <v>2694</v>
      </c>
      <c r="R134">
        <v>3202</v>
      </c>
      <c r="S134" t="b">
        <v>0</v>
      </c>
      <c r="T134" t="s">
        <v>88</v>
      </c>
      <c r="U134" t="b">
        <v>1</v>
      </c>
      <c r="V134" t="s">
        <v>89</v>
      </c>
      <c r="W134" s="1">
        <v>44480.471365740741</v>
      </c>
      <c r="X134">
        <v>1387</v>
      </c>
      <c r="Y134">
        <v>204</v>
      </c>
      <c r="Z134">
        <v>0</v>
      </c>
      <c r="AA134">
        <v>204</v>
      </c>
      <c r="AB134">
        <v>0</v>
      </c>
      <c r="AC134">
        <v>152</v>
      </c>
      <c r="AD134">
        <v>-80</v>
      </c>
      <c r="AE134">
        <v>0</v>
      </c>
      <c r="AF134">
        <v>0</v>
      </c>
      <c r="AG134">
        <v>0</v>
      </c>
      <c r="AH134" t="s">
        <v>97</v>
      </c>
      <c r="AI134" s="1">
        <v>44480.523506944446</v>
      </c>
      <c r="AJ134">
        <v>1796</v>
      </c>
      <c r="AK134">
        <v>9</v>
      </c>
      <c r="AL134">
        <v>0</v>
      </c>
      <c r="AM134">
        <v>9</v>
      </c>
      <c r="AN134">
        <v>0</v>
      </c>
      <c r="AO134">
        <v>9</v>
      </c>
      <c r="AP134">
        <v>-89</v>
      </c>
      <c r="AQ134">
        <v>0</v>
      </c>
      <c r="AR134">
        <v>0</v>
      </c>
      <c r="AS134">
        <v>0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</row>
    <row r="135" spans="1:57">
      <c r="A135" t="s">
        <v>372</v>
      </c>
      <c r="B135" t="s">
        <v>80</v>
      </c>
      <c r="C135" t="s">
        <v>373</v>
      </c>
      <c r="D135" t="s">
        <v>82</v>
      </c>
      <c r="E135" s="2" t="str">
        <f>HYPERLINK("capsilon://?command=openfolder&amp;siteaddress=FAM.docvelocity-na8.net&amp;folderid=FXC0879647-AE19-4393-95AB-ACC0C300EAE1","FX21103490")</f>
        <v>FX21103490</v>
      </c>
      <c r="F135" t="s">
        <v>19</v>
      </c>
      <c r="G135" t="s">
        <v>19</v>
      </c>
      <c r="H135" t="s">
        <v>83</v>
      </c>
      <c r="I135" t="s">
        <v>374</v>
      </c>
      <c r="J135">
        <v>26</v>
      </c>
      <c r="K135" t="s">
        <v>85</v>
      </c>
      <c r="L135" t="s">
        <v>86</v>
      </c>
      <c r="M135" t="s">
        <v>87</v>
      </c>
      <c r="N135">
        <v>2</v>
      </c>
      <c r="O135" s="1">
        <v>44480.486701388887</v>
      </c>
      <c r="P135" s="1">
        <v>44480.50990740741</v>
      </c>
      <c r="Q135">
        <v>1236</v>
      </c>
      <c r="R135">
        <v>769</v>
      </c>
      <c r="S135" t="b">
        <v>0</v>
      </c>
      <c r="T135" t="s">
        <v>88</v>
      </c>
      <c r="U135" t="b">
        <v>0</v>
      </c>
      <c r="V135" t="s">
        <v>89</v>
      </c>
      <c r="W135" s="1">
        <v>44480.491319444445</v>
      </c>
      <c r="X135">
        <v>395</v>
      </c>
      <c r="Y135">
        <v>21</v>
      </c>
      <c r="Z135">
        <v>0</v>
      </c>
      <c r="AA135">
        <v>21</v>
      </c>
      <c r="AB135">
        <v>0</v>
      </c>
      <c r="AC135">
        <v>18</v>
      </c>
      <c r="AD135">
        <v>5</v>
      </c>
      <c r="AE135">
        <v>0</v>
      </c>
      <c r="AF135">
        <v>0</v>
      </c>
      <c r="AG135">
        <v>0</v>
      </c>
      <c r="AH135" t="s">
        <v>110</v>
      </c>
      <c r="AI135" s="1">
        <v>44480.50990740741</v>
      </c>
      <c r="AJ135">
        <v>366</v>
      </c>
      <c r="AK135">
        <v>3</v>
      </c>
      <c r="AL135">
        <v>0</v>
      </c>
      <c r="AM135">
        <v>3</v>
      </c>
      <c r="AN135">
        <v>0</v>
      </c>
      <c r="AO135">
        <v>3</v>
      </c>
      <c r="AP135">
        <v>2</v>
      </c>
      <c r="AQ135">
        <v>0</v>
      </c>
      <c r="AR135">
        <v>0</v>
      </c>
      <c r="AS135">
        <v>0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</row>
    <row r="136" spans="1:57">
      <c r="A136" t="s">
        <v>375</v>
      </c>
      <c r="B136" t="s">
        <v>80</v>
      </c>
      <c r="C136" t="s">
        <v>308</v>
      </c>
      <c r="D136" t="s">
        <v>82</v>
      </c>
      <c r="E136" s="2" t="str">
        <f>HYPERLINK("capsilon://?command=openfolder&amp;siteaddress=FAM.docvelocity-na8.net&amp;folderid=FX0C442049-6CD3-7C00-D03F-707F965CF315","FX21102345")</f>
        <v>FX21102345</v>
      </c>
      <c r="F136" t="s">
        <v>19</v>
      </c>
      <c r="G136" t="s">
        <v>19</v>
      </c>
      <c r="H136" t="s">
        <v>83</v>
      </c>
      <c r="I136" t="s">
        <v>376</v>
      </c>
      <c r="J136">
        <v>167</v>
      </c>
      <c r="K136" t="s">
        <v>85</v>
      </c>
      <c r="L136" t="s">
        <v>86</v>
      </c>
      <c r="M136" t="s">
        <v>87</v>
      </c>
      <c r="N136">
        <v>1</v>
      </c>
      <c r="O136" s="1">
        <v>44480.490578703706</v>
      </c>
      <c r="P136" s="1">
        <v>44480.504201388889</v>
      </c>
      <c r="Q136">
        <v>977</v>
      </c>
      <c r="R136">
        <v>200</v>
      </c>
      <c r="S136" t="b">
        <v>0</v>
      </c>
      <c r="T136" t="s">
        <v>88</v>
      </c>
      <c r="U136" t="b">
        <v>0</v>
      </c>
      <c r="V136" t="s">
        <v>114</v>
      </c>
      <c r="W136" s="1">
        <v>44480.504201388889</v>
      </c>
      <c r="X136">
        <v>23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167</v>
      </c>
      <c r="AE136">
        <v>0</v>
      </c>
      <c r="AF136">
        <v>0</v>
      </c>
      <c r="AG136">
        <v>12</v>
      </c>
      <c r="AH136" t="s">
        <v>88</v>
      </c>
      <c r="AI136" t="s">
        <v>88</v>
      </c>
      <c r="AJ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</row>
    <row r="137" spans="1:57">
      <c r="A137" t="s">
        <v>377</v>
      </c>
      <c r="B137" t="s">
        <v>80</v>
      </c>
      <c r="C137" t="s">
        <v>378</v>
      </c>
      <c r="D137" t="s">
        <v>82</v>
      </c>
      <c r="E137" s="2" t="str">
        <f>HYPERLINK("capsilon://?command=openfolder&amp;siteaddress=FAM.docvelocity-na8.net&amp;folderid=FXD960C015-2969-49EC-8DFE-6D69F393D6F8","FX210913586")</f>
        <v>FX210913586</v>
      </c>
      <c r="F137" t="s">
        <v>19</v>
      </c>
      <c r="G137" t="s">
        <v>19</v>
      </c>
      <c r="H137" t="s">
        <v>83</v>
      </c>
      <c r="I137" t="s">
        <v>379</v>
      </c>
      <c r="J137">
        <v>66</v>
      </c>
      <c r="K137" t="s">
        <v>85</v>
      </c>
      <c r="L137" t="s">
        <v>86</v>
      </c>
      <c r="M137" t="s">
        <v>87</v>
      </c>
      <c r="N137">
        <v>2</v>
      </c>
      <c r="O137" s="1">
        <v>44480.490590277775</v>
      </c>
      <c r="P137" s="1">
        <v>44480.512442129628</v>
      </c>
      <c r="Q137">
        <v>69</v>
      </c>
      <c r="R137">
        <v>1819</v>
      </c>
      <c r="S137" t="b">
        <v>0</v>
      </c>
      <c r="T137" t="s">
        <v>88</v>
      </c>
      <c r="U137" t="b">
        <v>0</v>
      </c>
      <c r="V137" t="s">
        <v>182</v>
      </c>
      <c r="W137" s="1">
        <v>44480.50508101852</v>
      </c>
      <c r="X137">
        <v>1245</v>
      </c>
      <c r="Y137">
        <v>52</v>
      </c>
      <c r="Z137">
        <v>0</v>
      </c>
      <c r="AA137">
        <v>52</v>
      </c>
      <c r="AB137">
        <v>0</v>
      </c>
      <c r="AC137">
        <v>28</v>
      </c>
      <c r="AD137">
        <v>14</v>
      </c>
      <c r="AE137">
        <v>0</v>
      </c>
      <c r="AF137">
        <v>0</v>
      </c>
      <c r="AG137">
        <v>0</v>
      </c>
      <c r="AH137" t="s">
        <v>164</v>
      </c>
      <c r="AI137" s="1">
        <v>44480.512442129628</v>
      </c>
      <c r="AJ137">
        <v>574</v>
      </c>
      <c r="AK137">
        <v>2</v>
      </c>
      <c r="AL137">
        <v>0</v>
      </c>
      <c r="AM137">
        <v>2</v>
      </c>
      <c r="AN137">
        <v>0</v>
      </c>
      <c r="AO137">
        <v>1</v>
      </c>
      <c r="AP137">
        <v>12</v>
      </c>
      <c r="AQ137">
        <v>0</v>
      </c>
      <c r="AR137">
        <v>0</v>
      </c>
      <c r="AS137">
        <v>0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</row>
    <row r="138" spans="1:57">
      <c r="A138" t="s">
        <v>380</v>
      </c>
      <c r="B138" t="s">
        <v>80</v>
      </c>
      <c r="C138" t="s">
        <v>308</v>
      </c>
      <c r="D138" t="s">
        <v>82</v>
      </c>
      <c r="E138" s="2" t="str">
        <f>HYPERLINK("capsilon://?command=openfolder&amp;siteaddress=FAM.docvelocity-na8.net&amp;folderid=FX0C442049-6CD3-7C00-D03F-707F965CF315","FX21102345")</f>
        <v>FX21102345</v>
      </c>
      <c r="F138" t="s">
        <v>19</v>
      </c>
      <c r="G138" t="s">
        <v>19</v>
      </c>
      <c r="H138" t="s">
        <v>83</v>
      </c>
      <c r="I138" t="s">
        <v>376</v>
      </c>
      <c r="J138">
        <v>472</v>
      </c>
      <c r="K138" t="s">
        <v>85</v>
      </c>
      <c r="L138" t="s">
        <v>86</v>
      </c>
      <c r="M138" t="s">
        <v>87</v>
      </c>
      <c r="N138">
        <v>2</v>
      </c>
      <c r="O138" s="1">
        <v>44480.507002314815</v>
      </c>
      <c r="P138" s="1">
        <v>44480.585011574076</v>
      </c>
      <c r="Q138">
        <v>2546</v>
      </c>
      <c r="R138">
        <v>4194</v>
      </c>
      <c r="S138" t="b">
        <v>0</v>
      </c>
      <c r="T138" t="s">
        <v>88</v>
      </c>
      <c r="U138" t="b">
        <v>1</v>
      </c>
      <c r="V138" t="s">
        <v>180</v>
      </c>
      <c r="W138" s="1">
        <v>44480.528657407405</v>
      </c>
      <c r="X138">
        <v>1870</v>
      </c>
      <c r="Y138">
        <v>364</v>
      </c>
      <c r="Z138">
        <v>0</v>
      </c>
      <c r="AA138">
        <v>364</v>
      </c>
      <c r="AB138">
        <v>0</v>
      </c>
      <c r="AC138">
        <v>82</v>
      </c>
      <c r="AD138">
        <v>108</v>
      </c>
      <c r="AE138">
        <v>0</v>
      </c>
      <c r="AF138">
        <v>0</v>
      </c>
      <c r="AG138">
        <v>0</v>
      </c>
      <c r="AH138" t="s">
        <v>97</v>
      </c>
      <c r="AI138" s="1">
        <v>44480.585011574076</v>
      </c>
      <c r="AJ138">
        <v>2311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107</v>
      </c>
      <c r="AQ138">
        <v>0</v>
      </c>
      <c r="AR138">
        <v>0</v>
      </c>
      <c r="AS138">
        <v>0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</row>
    <row r="139" spans="1:57">
      <c r="A139" t="s">
        <v>381</v>
      </c>
      <c r="B139" t="s">
        <v>80</v>
      </c>
      <c r="C139" t="s">
        <v>382</v>
      </c>
      <c r="D139" t="s">
        <v>82</v>
      </c>
      <c r="E139" s="2" t="str">
        <f>HYPERLINK("capsilon://?command=openfolder&amp;siteaddress=FAM.docvelocity-na8.net&amp;folderid=FXC3D57EDF-5E6C-24E1-C237-BB40109782E0","FX21082642")</f>
        <v>FX21082642</v>
      </c>
      <c r="F139" t="s">
        <v>19</v>
      </c>
      <c r="G139" t="s">
        <v>19</v>
      </c>
      <c r="H139" t="s">
        <v>83</v>
      </c>
      <c r="I139" t="s">
        <v>383</v>
      </c>
      <c r="J139">
        <v>82</v>
      </c>
      <c r="K139" t="s">
        <v>85</v>
      </c>
      <c r="L139" t="s">
        <v>86</v>
      </c>
      <c r="M139" t="s">
        <v>87</v>
      </c>
      <c r="N139">
        <v>1</v>
      </c>
      <c r="O139" s="1">
        <v>44480.560636574075</v>
      </c>
      <c r="P139" s="1">
        <v>44480.695173611108</v>
      </c>
      <c r="Q139">
        <v>10546</v>
      </c>
      <c r="R139">
        <v>1078</v>
      </c>
      <c r="S139" t="b">
        <v>0</v>
      </c>
      <c r="T139" t="s">
        <v>88</v>
      </c>
      <c r="U139" t="b">
        <v>0</v>
      </c>
      <c r="V139" t="s">
        <v>123</v>
      </c>
      <c r="W139" s="1">
        <v>44480.695173611108</v>
      </c>
      <c r="X139">
        <v>781</v>
      </c>
      <c r="Y139">
        <v>4</v>
      </c>
      <c r="Z139">
        <v>0</v>
      </c>
      <c r="AA139">
        <v>4</v>
      </c>
      <c r="AB139">
        <v>0</v>
      </c>
      <c r="AC139">
        <v>7</v>
      </c>
      <c r="AD139">
        <v>78</v>
      </c>
      <c r="AE139">
        <v>78</v>
      </c>
      <c r="AF139">
        <v>0</v>
      </c>
      <c r="AG139">
        <v>3</v>
      </c>
      <c r="AH139" t="s">
        <v>88</v>
      </c>
      <c r="AI139" t="s">
        <v>88</v>
      </c>
      <c r="AJ139" t="s">
        <v>88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</row>
    <row r="140" spans="1:57">
      <c r="A140" t="s">
        <v>384</v>
      </c>
      <c r="B140" t="s">
        <v>80</v>
      </c>
      <c r="C140" t="s">
        <v>385</v>
      </c>
      <c r="D140" t="s">
        <v>82</v>
      </c>
      <c r="E140" s="2" t="str">
        <f>HYPERLINK("capsilon://?command=openfolder&amp;siteaddress=FAM.docvelocity-na8.net&amp;folderid=FX45B8133D-E7BD-01FF-D0DC-4241AA663767","FX210910670")</f>
        <v>FX210910670</v>
      </c>
      <c r="F140" t="s">
        <v>19</v>
      </c>
      <c r="G140" t="s">
        <v>19</v>
      </c>
      <c r="H140" t="s">
        <v>83</v>
      </c>
      <c r="I140" t="s">
        <v>386</v>
      </c>
      <c r="J140">
        <v>29</v>
      </c>
      <c r="K140" t="s">
        <v>85</v>
      </c>
      <c r="L140" t="s">
        <v>86</v>
      </c>
      <c r="M140" t="s">
        <v>87</v>
      </c>
      <c r="N140">
        <v>2</v>
      </c>
      <c r="O140" s="1">
        <v>44480.560810185183</v>
      </c>
      <c r="P140" s="1">
        <v>44480.586284722223</v>
      </c>
      <c r="Q140">
        <v>1921</v>
      </c>
      <c r="R140">
        <v>280</v>
      </c>
      <c r="S140" t="b">
        <v>0</v>
      </c>
      <c r="T140" t="s">
        <v>88</v>
      </c>
      <c r="U140" t="b">
        <v>0</v>
      </c>
      <c r="V140" t="s">
        <v>100</v>
      </c>
      <c r="W140" s="1">
        <v>44480.574178240742</v>
      </c>
      <c r="X140">
        <v>171</v>
      </c>
      <c r="Y140">
        <v>9</v>
      </c>
      <c r="Z140">
        <v>0</v>
      </c>
      <c r="AA140">
        <v>9</v>
      </c>
      <c r="AB140">
        <v>0</v>
      </c>
      <c r="AC140">
        <v>3</v>
      </c>
      <c r="AD140">
        <v>20</v>
      </c>
      <c r="AE140">
        <v>0</v>
      </c>
      <c r="AF140">
        <v>0</v>
      </c>
      <c r="AG140">
        <v>0</v>
      </c>
      <c r="AH140" t="s">
        <v>97</v>
      </c>
      <c r="AI140" s="1">
        <v>44480.586284722223</v>
      </c>
      <c r="AJ140">
        <v>109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20</v>
      </c>
      <c r="AQ140">
        <v>0</v>
      </c>
      <c r="AR140">
        <v>0</v>
      </c>
      <c r="AS140">
        <v>0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</row>
    <row r="141" spans="1:57">
      <c r="A141" t="s">
        <v>387</v>
      </c>
      <c r="B141" t="s">
        <v>80</v>
      </c>
      <c r="C141" t="s">
        <v>388</v>
      </c>
      <c r="D141" t="s">
        <v>82</v>
      </c>
      <c r="E141" s="2" t="str">
        <f>HYPERLINK("capsilon://?command=openfolder&amp;siteaddress=FAM.docvelocity-na8.net&amp;folderid=FX02BE0417-4384-6BF5-9A53-BCE19C75702B","FX21099130")</f>
        <v>FX21099130</v>
      </c>
      <c r="F141" t="s">
        <v>19</v>
      </c>
      <c r="G141" t="s">
        <v>19</v>
      </c>
      <c r="H141" t="s">
        <v>83</v>
      </c>
      <c r="I141" t="s">
        <v>389</v>
      </c>
      <c r="J141">
        <v>40</v>
      </c>
      <c r="K141" t="s">
        <v>85</v>
      </c>
      <c r="L141" t="s">
        <v>86</v>
      </c>
      <c r="M141" t="s">
        <v>87</v>
      </c>
      <c r="N141">
        <v>2</v>
      </c>
      <c r="O141" s="1">
        <v>44480.567615740743</v>
      </c>
      <c r="P141" s="1">
        <v>44480.588692129626</v>
      </c>
      <c r="Q141">
        <v>1296</v>
      </c>
      <c r="R141">
        <v>525</v>
      </c>
      <c r="S141" t="b">
        <v>0</v>
      </c>
      <c r="T141" t="s">
        <v>88</v>
      </c>
      <c r="U141" t="b">
        <v>0</v>
      </c>
      <c r="V141" t="s">
        <v>89</v>
      </c>
      <c r="W141" s="1">
        <v>44480.57644675926</v>
      </c>
      <c r="X141">
        <v>318</v>
      </c>
      <c r="Y141">
        <v>36</v>
      </c>
      <c r="Z141">
        <v>0</v>
      </c>
      <c r="AA141">
        <v>36</v>
      </c>
      <c r="AB141">
        <v>0</v>
      </c>
      <c r="AC141">
        <v>12</v>
      </c>
      <c r="AD141">
        <v>4</v>
      </c>
      <c r="AE141">
        <v>0</v>
      </c>
      <c r="AF141">
        <v>0</v>
      </c>
      <c r="AG141">
        <v>0</v>
      </c>
      <c r="AH141" t="s">
        <v>97</v>
      </c>
      <c r="AI141" s="1">
        <v>44480.588692129626</v>
      </c>
      <c r="AJ141">
        <v>207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0</v>
      </c>
      <c r="AS141">
        <v>0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</row>
    <row r="142" spans="1:57">
      <c r="A142" t="s">
        <v>390</v>
      </c>
      <c r="B142" t="s">
        <v>80</v>
      </c>
      <c r="C142" t="s">
        <v>391</v>
      </c>
      <c r="D142" t="s">
        <v>82</v>
      </c>
      <c r="E142" s="2" t="str">
        <f>HYPERLINK("capsilon://?command=openfolder&amp;siteaddress=FAM.docvelocity-na8.net&amp;folderid=FX8B1DD431-9D62-9FF5-B0BB-2A8149347855","FX21102981")</f>
        <v>FX21102981</v>
      </c>
      <c r="F142" t="s">
        <v>19</v>
      </c>
      <c r="G142" t="s">
        <v>19</v>
      </c>
      <c r="H142" t="s">
        <v>83</v>
      </c>
      <c r="I142" t="s">
        <v>392</v>
      </c>
      <c r="J142">
        <v>103</v>
      </c>
      <c r="K142" t="s">
        <v>85</v>
      </c>
      <c r="L142" t="s">
        <v>86</v>
      </c>
      <c r="M142" t="s">
        <v>87</v>
      </c>
      <c r="N142">
        <v>2</v>
      </c>
      <c r="O142" s="1">
        <v>44480.602893518517</v>
      </c>
      <c r="P142" s="1">
        <v>44480.625023148146</v>
      </c>
      <c r="Q142">
        <v>311</v>
      </c>
      <c r="R142">
        <v>1601</v>
      </c>
      <c r="S142" t="b">
        <v>0</v>
      </c>
      <c r="T142" t="s">
        <v>88</v>
      </c>
      <c r="U142" t="b">
        <v>0</v>
      </c>
      <c r="V142" t="s">
        <v>136</v>
      </c>
      <c r="W142" s="1">
        <v>44480.609502314815</v>
      </c>
      <c r="X142">
        <v>491</v>
      </c>
      <c r="Y142">
        <v>94</v>
      </c>
      <c r="Z142">
        <v>0</v>
      </c>
      <c r="AA142">
        <v>94</v>
      </c>
      <c r="AB142">
        <v>0</v>
      </c>
      <c r="AC142">
        <v>40</v>
      </c>
      <c r="AD142">
        <v>9</v>
      </c>
      <c r="AE142">
        <v>0</v>
      </c>
      <c r="AF142">
        <v>0</v>
      </c>
      <c r="AG142">
        <v>0</v>
      </c>
      <c r="AH142" t="s">
        <v>97</v>
      </c>
      <c r="AI142" s="1">
        <v>44480.625023148146</v>
      </c>
      <c r="AJ142">
        <v>1110</v>
      </c>
      <c r="AK142">
        <v>10</v>
      </c>
      <c r="AL142">
        <v>0</v>
      </c>
      <c r="AM142">
        <v>10</v>
      </c>
      <c r="AN142">
        <v>0</v>
      </c>
      <c r="AO142">
        <v>10</v>
      </c>
      <c r="AP142">
        <v>-1</v>
      </c>
      <c r="AQ142">
        <v>0</v>
      </c>
      <c r="AR142">
        <v>0</v>
      </c>
      <c r="AS142">
        <v>0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</row>
    <row r="143" spans="1:57">
      <c r="A143" t="s">
        <v>393</v>
      </c>
      <c r="B143" t="s">
        <v>80</v>
      </c>
      <c r="C143" t="s">
        <v>391</v>
      </c>
      <c r="D143" t="s">
        <v>82</v>
      </c>
      <c r="E143" s="2" t="str">
        <f>HYPERLINK("capsilon://?command=openfolder&amp;siteaddress=FAM.docvelocity-na8.net&amp;folderid=FX8B1DD431-9D62-9FF5-B0BB-2A8149347855","FX21102981")</f>
        <v>FX21102981</v>
      </c>
      <c r="F143" t="s">
        <v>19</v>
      </c>
      <c r="G143" t="s">
        <v>19</v>
      </c>
      <c r="H143" t="s">
        <v>83</v>
      </c>
      <c r="I143" t="s">
        <v>394</v>
      </c>
      <c r="J143">
        <v>26</v>
      </c>
      <c r="K143" t="s">
        <v>85</v>
      </c>
      <c r="L143" t="s">
        <v>86</v>
      </c>
      <c r="M143" t="s">
        <v>87</v>
      </c>
      <c r="N143">
        <v>2</v>
      </c>
      <c r="O143" s="1">
        <v>44480.603194444448</v>
      </c>
      <c r="P143" s="1">
        <v>44480.628622685188</v>
      </c>
      <c r="Q143">
        <v>1583</v>
      </c>
      <c r="R143">
        <v>614</v>
      </c>
      <c r="S143" t="b">
        <v>0</v>
      </c>
      <c r="T143" t="s">
        <v>88</v>
      </c>
      <c r="U143" t="b">
        <v>0</v>
      </c>
      <c r="V143" t="s">
        <v>92</v>
      </c>
      <c r="W143" s="1">
        <v>44480.608090277776</v>
      </c>
      <c r="X143">
        <v>295</v>
      </c>
      <c r="Y143">
        <v>21</v>
      </c>
      <c r="Z143">
        <v>0</v>
      </c>
      <c r="AA143">
        <v>21</v>
      </c>
      <c r="AB143">
        <v>0</v>
      </c>
      <c r="AC143">
        <v>5</v>
      </c>
      <c r="AD143">
        <v>5</v>
      </c>
      <c r="AE143">
        <v>0</v>
      </c>
      <c r="AF143">
        <v>0</v>
      </c>
      <c r="AG143">
        <v>0</v>
      </c>
      <c r="AH143" t="s">
        <v>97</v>
      </c>
      <c r="AI143" s="1">
        <v>44480.628622685188</v>
      </c>
      <c r="AJ143">
        <v>310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</v>
      </c>
      <c r="AQ143">
        <v>0</v>
      </c>
      <c r="AR143">
        <v>0</v>
      </c>
      <c r="AS143">
        <v>0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</row>
    <row r="144" spans="1:57">
      <c r="A144" t="s">
        <v>395</v>
      </c>
      <c r="B144" t="s">
        <v>80</v>
      </c>
      <c r="C144" t="s">
        <v>396</v>
      </c>
      <c r="D144" t="s">
        <v>82</v>
      </c>
      <c r="E144" s="2" t="str">
        <f>HYPERLINK("capsilon://?command=openfolder&amp;siteaddress=FAM.docvelocity-na8.net&amp;folderid=FXC7F787D8-BD98-F37A-25CE-BD47B7362CDF","FX21102757")</f>
        <v>FX21102757</v>
      </c>
      <c r="F144" t="s">
        <v>19</v>
      </c>
      <c r="G144" t="s">
        <v>19</v>
      </c>
      <c r="H144" t="s">
        <v>83</v>
      </c>
      <c r="I144" t="s">
        <v>397</v>
      </c>
      <c r="J144">
        <v>42</v>
      </c>
      <c r="K144" t="s">
        <v>85</v>
      </c>
      <c r="L144" t="s">
        <v>86</v>
      </c>
      <c r="M144" t="s">
        <v>87</v>
      </c>
      <c r="N144">
        <v>1</v>
      </c>
      <c r="O144" s="1">
        <v>44480.604768518519</v>
      </c>
      <c r="P144" s="1">
        <v>44481.193784722222</v>
      </c>
      <c r="Q144">
        <v>45611</v>
      </c>
      <c r="R144">
        <v>5280</v>
      </c>
      <c r="S144" t="b">
        <v>0</v>
      </c>
      <c r="T144" t="s">
        <v>88</v>
      </c>
      <c r="U144" t="b">
        <v>0</v>
      </c>
      <c r="V144" t="s">
        <v>117</v>
      </c>
      <c r="W144" s="1">
        <v>44481.193784722222</v>
      </c>
      <c r="X144">
        <v>1052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42</v>
      </c>
      <c r="AE144">
        <v>38</v>
      </c>
      <c r="AF144">
        <v>0</v>
      </c>
      <c r="AG144">
        <v>8</v>
      </c>
      <c r="AH144" t="s">
        <v>88</v>
      </c>
      <c r="AI144" t="s">
        <v>88</v>
      </c>
      <c r="AJ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</row>
    <row r="145" spans="1:57">
      <c r="A145" t="s">
        <v>398</v>
      </c>
      <c r="B145" t="s">
        <v>80</v>
      </c>
      <c r="C145" t="s">
        <v>391</v>
      </c>
      <c r="D145" t="s">
        <v>82</v>
      </c>
      <c r="E145" s="2" t="str">
        <f>HYPERLINK("capsilon://?command=openfolder&amp;siteaddress=FAM.docvelocity-na8.net&amp;folderid=FX8B1DD431-9D62-9FF5-B0BB-2A8149347855","FX21102981")</f>
        <v>FX21102981</v>
      </c>
      <c r="F145" t="s">
        <v>19</v>
      </c>
      <c r="G145" t="s">
        <v>19</v>
      </c>
      <c r="H145" t="s">
        <v>83</v>
      </c>
      <c r="I145" t="s">
        <v>399</v>
      </c>
      <c r="J145">
        <v>26</v>
      </c>
      <c r="K145" t="s">
        <v>85</v>
      </c>
      <c r="L145" t="s">
        <v>86</v>
      </c>
      <c r="M145" t="s">
        <v>87</v>
      </c>
      <c r="N145">
        <v>2</v>
      </c>
      <c r="O145" s="1">
        <v>44480.604872685188</v>
      </c>
      <c r="P145" s="1">
        <v>44480.633472222224</v>
      </c>
      <c r="Q145">
        <v>1729</v>
      </c>
      <c r="R145">
        <v>742</v>
      </c>
      <c r="S145" t="b">
        <v>0</v>
      </c>
      <c r="T145" t="s">
        <v>88</v>
      </c>
      <c r="U145" t="b">
        <v>0</v>
      </c>
      <c r="V145" t="s">
        <v>92</v>
      </c>
      <c r="W145" s="1">
        <v>44480.611770833333</v>
      </c>
      <c r="X145">
        <v>318</v>
      </c>
      <c r="Y145">
        <v>21</v>
      </c>
      <c r="Z145">
        <v>0</v>
      </c>
      <c r="AA145">
        <v>21</v>
      </c>
      <c r="AB145">
        <v>0</v>
      </c>
      <c r="AC145">
        <v>2</v>
      </c>
      <c r="AD145">
        <v>5</v>
      </c>
      <c r="AE145">
        <v>0</v>
      </c>
      <c r="AF145">
        <v>0</v>
      </c>
      <c r="AG145">
        <v>0</v>
      </c>
      <c r="AH145" t="s">
        <v>97</v>
      </c>
      <c r="AI145" s="1">
        <v>44480.633472222224</v>
      </c>
      <c r="AJ145">
        <v>418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</row>
    <row r="146" spans="1:57">
      <c r="A146" t="s">
        <v>400</v>
      </c>
      <c r="B146" t="s">
        <v>80</v>
      </c>
      <c r="C146" t="s">
        <v>391</v>
      </c>
      <c r="D146" t="s">
        <v>82</v>
      </c>
      <c r="E146" s="2" t="str">
        <f>HYPERLINK("capsilon://?command=openfolder&amp;siteaddress=FAM.docvelocity-na8.net&amp;folderid=FX8B1DD431-9D62-9FF5-B0BB-2A8149347855","FX21102981")</f>
        <v>FX21102981</v>
      </c>
      <c r="F146" t="s">
        <v>19</v>
      </c>
      <c r="G146" t="s">
        <v>19</v>
      </c>
      <c r="H146" t="s">
        <v>83</v>
      </c>
      <c r="I146" t="s">
        <v>401</v>
      </c>
      <c r="J146">
        <v>26</v>
      </c>
      <c r="K146" t="s">
        <v>85</v>
      </c>
      <c r="L146" t="s">
        <v>86</v>
      </c>
      <c r="M146" t="s">
        <v>87</v>
      </c>
      <c r="N146">
        <v>2</v>
      </c>
      <c r="O146" s="1">
        <v>44480.605902777781</v>
      </c>
      <c r="P146" s="1">
        <v>44480.63784722222</v>
      </c>
      <c r="Q146">
        <v>2251</v>
      </c>
      <c r="R146">
        <v>509</v>
      </c>
      <c r="S146" t="b">
        <v>0</v>
      </c>
      <c r="T146" t="s">
        <v>88</v>
      </c>
      <c r="U146" t="b">
        <v>0</v>
      </c>
      <c r="V146" t="s">
        <v>136</v>
      </c>
      <c r="W146" s="1">
        <v>44480.610983796294</v>
      </c>
      <c r="X146">
        <v>127</v>
      </c>
      <c r="Y146">
        <v>21</v>
      </c>
      <c r="Z146">
        <v>0</v>
      </c>
      <c r="AA146">
        <v>21</v>
      </c>
      <c r="AB146">
        <v>0</v>
      </c>
      <c r="AC146">
        <v>2</v>
      </c>
      <c r="AD146">
        <v>5</v>
      </c>
      <c r="AE146">
        <v>0</v>
      </c>
      <c r="AF146">
        <v>0</v>
      </c>
      <c r="AG146">
        <v>0</v>
      </c>
      <c r="AH146" t="s">
        <v>97</v>
      </c>
      <c r="AI146" s="1">
        <v>44480.63784722222</v>
      </c>
      <c r="AJ146">
        <v>377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0</v>
      </c>
      <c r="AR146">
        <v>0</v>
      </c>
      <c r="AS146">
        <v>0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</row>
    <row r="147" spans="1:57">
      <c r="A147" t="s">
        <v>402</v>
      </c>
      <c r="B147" t="s">
        <v>80</v>
      </c>
      <c r="C147" t="s">
        <v>396</v>
      </c>
      <c r="D147" t="s">
        <v>82</v>
      </c>
      <c r="E147" s="2" t="str">
        <f>HYPERLINK("capsilon://?command=openfolder&amp;siteaddress=FAM.docvelocity-na8.net&amp;folderid=FXC7F787D8-BD98-F37A-25CE-BD47B7362CDF","FX21102757")</f>
        <v>FX21102757</v>
      </c>
      <c r="F147" t="s">
        <v>19</v>
      </c>
      <c r="G147" t="s">
        <v>19</v>
      </c>
      <c r="H147" t="s">
        <v>83</v>
      </c>
      <c r="I147" t="s">
        <v>403</v>
      </c>
      <c r="J147">
        <v>92</v>
      </c>
      <c r="K147" t="s">
        <v>85</v>
      </c>
      <c r="L147" t="s">
        <v>86</v>
      </c>
      <c r="M147" t="s">
        <v>87</v>
      </c>
      <c r="N147">
        <v>1</v>
      </c>
      <c r="O147" s="1">
        <v>44480.608310185184</v>
      </c>
      <c r="P147" s="1">
        <v>44480.794224537036</v>
      </c>
      <c r="Q147">
        <v>14969</v>
      </c>
      <c r="R147">
        <v>1094</v>
      </c>
      <c r="S147" t="b">
        <v>0</v>
      </c>
      <c r="T147" t="s">
        <v>88</v>
      </c>
      <c r="U147" t="b">
        <v>0</v>
      </c>
      <c r="V147" t="s">
        <v>123</v>
      </c>
      <c r="W147" s="1">
        <v>44480.794224537036</v>
      </c>
      <c r="X147">
        <v>860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92</v>
      </c>
      <c r="AE147">
        <v>38</v>
      </c>
      <c r="AF147">
        <v>0</v>
      </c>
      <c r="AG147">
        <v>5</v>
      </c>
      <c r="AH147" t="s">
        <v>88</v>
      </c>
      <c r="AI147" t="s">
        <v>88</v>
      </c>
      <c r="AJ147" t="s">
        <v>88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</row>
    <row r="148" spans="1:57">
      <c r="A148" t="s">
        <v>404</v>
      </c>
      <c r="B148" t="s">
        <v>80</v>
      </c>
      <c r="C148" t="s">
        <v>391</v>
      </c>
      <c r="D148" t="s">
        <v>82</v>
      </c>
      <c r="E148" s="2" t="str">
        <f>HYPERLINK("capsilon://?command=openfolder&amp;siteaddress=FAM.docvelocity-na8.net&amp;folderid=FX8B1DD431-9D62-9FF5-B0BB-2A8149347855","FX21102981")</f>
        <v>FX21102981</v>
      </c>
      <c r="F148" t="s">
        <v>19</v>
      </c>
      <c r="G148" t="s">
        <v>19</v>
      </c>
      <c r="H148" t="s">
        <v>83</v>
      </c>
      <c r="I148" t="s">
        <v>405</v>
      </c>
      <c r="J148">
        <v>29</v>
      </c>
      <c r="K148" t="s">
        <v>85</v>
      </c>
      <c r="L148" t="s">
        <v>86</v>
      </c>
      <c r="M148" t="s">
        <v>87</v>
      </c>
      <c r="N148">
        <v>2</v>
      </c>
      <c r="O148" s="1">
        <v>44480.642210648148</v>
      </c>
      <c r="P148" s="1">
        <v>44480.653449074074</v>
      </c>
      <c r="Q148">
        <v>750</v>
      </c>
      <c r="R148">
        <v>221</v>
      </c>
      <c r="S148" t="b">
        <v>0</v>
      </c>
      <c r="T148" t="s">
        <v>88</v>
      </c>
      <c r="U148" t="b">
        <v>0</v>
      </c>
      <c r="V148" t="s">
        <v>96</v>
      </c>
      <c r="W148" s="1">
        <v>44480.643969907411</v>
      </c>
      <c r="X148">
        <v>75</v>
      </c>
      <c r="Y148">
        <v>9</v>
      </c>
      <c r="Z148">
        <v>0</v>
      </c>
      <c r="AA148">
        <v>9</v>
      </c>
      <c r="AB148">
        <v>0</v>
      </c>
      <c r="AC148">
        <v>3</v>
      </c>
      <c r="AD148">
        <v>20</v>
      </c>
      <c r="AE148">
        <v>0</v>
      </c>
      <c r="AF148">
        <v>0</v>
      </c>
      <c r="AG148">
        <v>0</v>
      </c>
      <c r="AH148" t="s">
        <v>97</v>
      </c>
      <c r="AI148" s="1">
        <v>44480.653449074074</v>
      </c>
      <c r="AJ148">
        <v>146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0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</row>
    <row r="149" spans="1:57">
      <c r="A149" t="s">
        <v>406</v>
      </c>
      <c r="B149" t="s">
        <v>80</v>
      </c>
      <c r="C149" t="s">
        <v>204</v>
      </c>
      <c r="D149" t="s">
        <v>82</v>
      </c>
      <c r="E149" s="2" t="str">
        <f>HYPERLINK("capsilon://?command=openfolder&amp;siteaddress=FAM.docvelocity-na8.net&amp;folderid=FX833FDBC2-45ED-E1E8-A197-8000080AFD9C","FX210912784")</f>
        <v>FX210912784</v>
      </c>
      <c r="F149" t="s">
        <v>19</v>
      </c>
      <c r="G149" t="s">
        <v>19</v>
      </c>
      <c r="H149" t="s">
        <v>83</v>
      </c>
      <c r="I149" t="s">
        <v>407</v>
      </c>
      <c r="J149">
        <v>31</v>
      </c>
      <c r="K149" t="s">
        <v>206</v>
      </c>
      <c r="L149" t="s">
        <v>19</v>
      </c>
      <c r="M149" t="s">
        <v>82</v>
      </c>
      <c r="N149">
        <v>0</v>
      </c>
      <c r="O149" s="1">
        <v>44480.688946759263</v>
      </c>
      <c r="P149" s="1">
        <v>44480.690092592595</v>
      </c>
      <c r="Q149">
        <v>99</v>
      </c>
      <c r="R149">
        <v>0</v>
      </c>
      <c r="S149" t="b">
        <v>0</v>
      </c>
      <c r="T149" t="s">
        <v>88</v>
      </c>
      <c r="U149" t="b">
        <v>0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88</v>
      </c>
      <c r="AJ149" t="s">
        <v>88</v>
      </c>
      <c r="AK149" t="s">
        <v>88</v>
      </c>
      <c r="AL149" t="s">
        <v>88</v>
      </c>
      <c r="AM149" t="s">
        <v>88</v>
      </c>
      <c r="AN149" t="s">
        <v>88</v>
      </c>
      <c r="AO149" t="s">
        <v>88</v>
      </c>
      <c r="AP149" t="s">
        <v>88</v>
      </c>
      <c r="AQ149" t="s">
        <v>88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AY149" t="s">
        <v>88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</row>
    <row r="150" spans="1:57">
      <c r="A150" t="s">
        <v>408</v>
      </c>
      <c r="B150" t="s">
        <v>80</v>
      </c>
      <c r="C150" t="s">
        <v>204</v>
      </c>
      <c r="D150" t="s">
        <v>82</v>
      </c>
      <c r="E150" s="2" t="str">
        <f>HYPERLINK("capsilon://?command=openfolder&amp;siteaddress=FAM.docvelocity-na8.net&amp;folderid=FX833FDBC2-45ED-E1E8-A197-8000080AFD9C","FX210912784")</f>
        <v>FX210912784</v>
      </c>
      <c r="F150" t="s">
        <v>19</v>
      </c>
      <c r="G150" t="s">
        <v>19</v>
      </c>
      <c r="H150" t="s">
        <v>83</v>
      </c>
      <c r="I150" t="s">
        <v>409</v>
      </c>
      <c r="J150">
        <v>66</v>
      </c>
      <c r="K150" t="s">
        <v>206</v>
      </c>
      <c r="L150" t="s">
        <v>19</v>
      </c>
      <c r="M150" t="s">
        <v>82</v>
      </c>
      <c r="N150">
        <v>0</v>
      </c>
      <c r="O150" s="1">
        <v>44480.690752314818</v>
      </c>
      <c r="P150" s="1">
        <v>44480.691145833334</v>
      </c>
      <c r="Q150">
        <v>34</v>
      </c>
      <c r="R150">
        <v>0</v>
      </c>
      <c r="S150" t="b">
        <v>0</v>
      </c>
      <c r="T150" t="s">
        <v>88</v>
      </c>
      <c r="U150" t="b">
        <v>0</v>
      </c>
      <c r="V150" t="s">
        <v>88</v>
      </c>
      <c r="W150" t="s">
        <v>88</v>
      </c>
      <c r="X150" t="s">
        <v>88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 t="s">
        <v>88</v>
      </c>
      <c r="AF150" t="s">
        <v>88</v>
      </c>
      <c r="AG150" t="s">
        <v>88</v>
      </c>
      <c r="AH150" t="s">
        <v>88</v>
      </c>
      <c r="AI150" t="s">
        <v>88</v>
      </c>
      <c r="AJ150" t="s">
        <v>88</v>
      </c>
      <c r="AK150" t="s">
        <v>88</v>
      </c>
      <c r="AL150" t="s">
        <v>88</v>
      </c>
      <c r="AM150" t="s">
        <v>88</v>
      </c>
      <c r="AN150" t="s">
        <v>88</v>
      </c>
      <c r="AO150" t="s">
        <v>88</v>
      </c>
      <c r="AP150" t="s">
        <v>88</v>
      </c>
      <c r="AQ150" t="s">
        <v>88</v>
      </c>
      <c r="AR150" t="s">
        <v>88</v>
      </c>
      <c r="AS150" t="s">
        <v>88</v>
      </c>
      <c r="AT150" t="s">
        <v>88</v>
      </c>
      <c r="AU150" t="s">
        <v>88</v>
      </c>
      <c r="AV150" t="s">
        <v>88</v>
      </c>
      <c r="AW150" t="s">
        <v>88</v>
      </c>
      <c r="AX150" t="s">
        <v>88</v>
      </c>
      <c r="AY150" t="s">
        <v>88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</row>
    <row r="151" spans="1:57">
      <c r="A151" t="s">
        <v>410</v>
      </c>
      <c r="B151" t="s">
        <v>80</v>
      </c>
      <c r="C151" t="s">
        <v>411</v>
      </c>
      <c r="D151" t="s">
        <v>82</v>
      </c>
      <c r="E151" s="2" t="str">
        <f>HYPERLINK("capsilon://?command=openfolder&amp;siteaddress=FAM.docvelocity-na8.net&amp;folderid=FXAF9F3BAC-3E5F-2A73-D602-EE0F39FCFEF0","FX210910777")</f>
        <v>FX210910777</v>
      </c>
      <c r="F151" t="s">
        <v>19</v>
      </c>
      <c r="G151" t="s">
        <v>19</v>
      </c>
      <c r="H151" t="s">
        <v>83</v>
      </c>
      <c r="I151" t="s">
        <v>412</v>
      </c>
      <c r="J151">
        <v>95</v>
      </c>
      <c r="K151" t="s">
        <v>85</v>
      </c>
      <c r="L151" t="s">
        <v>86</v>
      </c>
      <c r="M151" t="s">
        <v>87</v>
      </c>
      <c r="N151">
        <v>1</v>
      </c>
      <c r="O151" s="1">
        <v>44470.654039351852</v>
      </c>
      <c r="P151" s="1">
        <v>44470.679571759261</v>
      </c>
      <c r="Q151">
        <v>1878</v>
      </c>
      <c r="R151">
        <v>328</v>
      </c>
      <c r="S151" t="b">
        <v>0</v>
      </c>
      <c r="T151" t="s">
        <v>88</v>
      </c>
      <c r="U151" t="b">
        <v>0</v>
      </c>
      <c r="V151" t="s">
        <v>123</v>
      </c>
      <c r="W151" s="1">
        <v>44470.679571759261</v>
      </c>
      <c r="X151">
        <v>181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95</v>
      </c>
      <c r="AE151">
        <v>91</v>
      </c>
      <c r="AF151">
        <v>0</v>
      </c>
      <c r="AG151">
        <v>2</v>
      </c>
      <c r="AH151" t="s">
        <v>88</v>
      </c>
      <c r="AI151" t="s">
        <v>88</v>
      </c>
      <c r="AJ151" t="s">
        <v>88</v>
      </c>
      <c r="AK151" t="s">
        <v>88</v>
      </c>
      <c r="AL151" t="s">
        <v>88</v>
      </c>
      <c r="AM151" t="s">
        <v>88</v>
      </c>
      <c r="AN151" t="s">
        <v>88</v>
      </c>
      <c r="AO151" t="s">
        <v>88</v>
      </c>
      <c r="AP151" t="s">
        <v>88</v>
      </c>
      <c r="AQ151" t="s">
        <v>88</v>
      </c>
      <c r="AR151" t="s">
        <v>88</v>
      </c>
      <c r="AS151" t="s">
        <v>88</v>
      </c>
      <c r="AT151" t="s">
        <v>88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</row>
    <row r="152" spans="1:57">
      <c r="A152" t="s">
        <v>413</v>
      </c>
      <c r="B152" t="s">
        <v>80</v>
      </c>
      <c r="C152" t="s">
        <v>382</v>
      </c>
      <c r="D152" t="s">
        <v>82</v>
      </c>
      <c r="E152" s="2" t="str">
        <f>HYPERLINK("capsilon://?command=openfolder&amp;siteaddress=FAM.docvelocity-na8.net&amp;folderid=FXC3D57EDF-5E6C-24E1-C237-BB40109782E0","FX21082642")</f>
        <v>FX21082642</v>
      </c>
      <c r="F152" t="s">
        <v>19</v>
      </c>
      <c r="G152" t="s">
        <v>19</v>
      </c>
      <c r="H152" t="s">
        <v>83</v>
      </c>
      <c r="I152" t="s">
        <v>383</v>
      </c>
      <c r="J152">
        <v>216</v>
      </c>
      <c r="K152" t="s">
        <v>85</v>
      </c>
      <c r="L152" t="s">
        <v>86</v>
      </c>
      <c r="M152" t="s">
        <v>87</v>
      </c>
      <c r="N152">
        <v>2</v>
      </c>
      <c r="O152" s="1">
        <v>44480.696793981479</v>
      </c>
      <c r="P152" s="1">
        <v>44480.774039351854</v>
      </c>
      <c r="Q152">
        <v>3925</v>
      </c>
      <c r="R152">
        <v>2749</v>
      </c>
      <c r="S152" t="b">
        <v>0</v>
      </c>
      <c r="T152" t="s">
        <v>88</v>
      </c>
      <c r="U152" t="b">
        <v>1</v>
      </c>
      <c r="V152" t="s">
        <v>100</v>
      </c>
      <c r="W152" s="1">
        <v>44480.726504629631</v>
      </c>
      <c r="X152">
        <v>2055</v>
      </c>
      <c r="Y152">
        <v>240</v>
      </c>
      <c r="Z152">
        <v>0</v>
      </c>
      <c r="AA152">
        <v>240</v>
      </c>
      <c r="AB152">
        <v>0</v>
      </c>
      <c r="AC152">
        <v>149</v>
      </c>
      <c r="AD152">
        <v>-24</v>
      </c>
      <c r="AE152">
        <v>0</v>
      </c>
      <c r="AF152">
        <v>0</v>
      </c>
      <c r="AG152">
        <v>0</v>
      </c>
      <c r="AH152" t="s">
        <v>93</v>
      </c>
      <c r="AI152" s="1">
        <v>44480.774039351854</v>
      </c>
      <c r="AJ152">
        <v>503</v>
      </c>
      <c r="AK152">
        <v>0</v>
      </c>
      <c r="AL152">
        <v>0</v>
      </c>
      <c r="AM152">
        <v>0</v>
      </c>
      <c r="AN152">
        <v>75</v>
      </c>
      <c r="AO152">
        <v>0</v>
      </c>
      <c r="AP152">
        <v>-24</v>
      </c>
      <c r="AQ152">
        <v>0</v>
      </c>
      <c r="AR152">
        <v>0</v>
      </c>
      <c r="AS152">
        <v>0</v>
      </c>
      <c r="AT152" t="s">
        <v>88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E152" t="s">
        <v>88</v>
      </c>
    </row>
    <row r="153" spans="1:57">
      <c r="A153" t="s">
        <v>414</v>
      </c>
      <c r="B153" t="s">
        <v>80</v>
      </c>
      <c r="C153" t="s">
        <v>204</v>
      </c>
      <c r="D153" t="s">
        <v>82</v>
      </c>
      <c r="E153" s="2" t="str">
        <f>HYPERLINK("capsilon://?command=openfolder&amp;siteaddress=FAM.docvelocity-na8.net&amp;folderid=FX833FDBC2-45ED-E1E8-A197-8000080AFD9C","FX210912784")</f>
        <v>FX210912784</v>
      </c>
      <c r="F153" t="s">
        <v>19</v>
      </c>
      <c r="G153" t="s">
        <v>19</v>
      </c>
      <c r="H153" t="s">
        <v>83</v>
      </c>
      <c r="I153" t="s">
        <v>415</v>
      </c>
      <c r="J153">
        <v>58</v>
      </c>
      <c r="K153" t="s">
        <v>206</v>
      </c>
      <c r="L153" t="s">
        <v>19</v>
      </c>
      <c r="M153" t="s">
        <v>82</v>
      </c>
      <c r="N153">
        <v>0</v>
      </c>
      <c r="O153" s="1">
        <v>44480.697187500002</v>
      </c>
      <c r="P153" s="1">
        <v>44480.697268518517</v>
      </c>
      <c r="Q153">
        <v>7</v>
      </c>
      <c r="R153">
        <v>0</v>
      </c>
      <c r="S153" t="b">
        <v>0</v>
      </c>
      <c r="T153" t="s">
        <v>88</v>
      </c>
      <c r="U153" t="b">
        <v>0</v>
      </c>
      <c r="V153" t="s">
        <v>88</v>
      </c>
      <c r="W153" t="s">
        <v>88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88</v>
      </c>
      <c r="AJ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</row>
    <row r="154" spans="1:57">
      <c r="A154" t="s">
        <v>416</v>
      </c>
      <c r="B154" t="s">
        <v>80</v>
      </c>
      <c r="C154" t="s">
        <v>417</v>
      </c>
      <c r="D154" t="s">
        <v>82</v>
      </c>
      <c r="E154" s="2" t="str">
        <f>HYPERLINK("capsilon://?command=openfolder&amp;siteaddress=FAM.docvelocity-na8.net&amp;folderid=FX72DA4AE8-D03A-2732-A165-8642D3A478D2","FX210912499")</f>
        <v>FX210912499</v>
      </c>
      <c r="F154" t="s">
        <v>19</v>
      </c>
      <c r="G154" t="s">
        <v>19</v>
      </c>
      <c r="H154" t="s">
        <v>83</v>
      </c>
      <c r="I154" t="s">
        <v>418</v>
      </c>
      <c r="J154">
        <v>66</v>
      </c>
      <c r="K154" t="s">
        <v>85</v>
      </c>
      <c r="L154" t="s">
        <v>86</v>
      </c>
      <c r="M154" t="s">
        <v>87</v>
      </c>
      <c r="N154">
        <v>2</v>
      </c>
      <c r="O154" s="1">
        <v>44470.657939814817</v>
      </c>
      <c r="P154" s="1">
        <v>44470.718344907407</v>
      </c>
      <c r="Q154">
        <v>5139</v>
      </c>
      <c r="R154">
        <v>80</v>
      </c>
      <c r="S154" t="b">
        <v>0</v>
      </c>
      <c r="T154" t="s">
        <v>88</v>
      </c>
      <c r="U154" t="b">
        <v>0</v>
      </c>
      <c r="V154" t="s">
        <v>105</v>
      </c>
      <c r="W154" s="1">
        <v>44470.659409722219</v>
      </c>
      <c r="X154">
        <v>54</v>
      </c>
      <c r="Y154">
        <v>0</v>
      </c>
      <c r="Z154">
        <v>0</v>
      </c>
      <c r="AA154">
        <v>0</v>
      </c>
      <c r="AB154">
        <v>52</v>
      </c>
      <c r="AC154">
        <v>0</v>
      </c>
      <c r="AD154">
        <v>66</v>
      </c>
      <c r="AE154">
        <v>0</v>
      </c>
      <c r="AF154">
        <v>0</v>
      </c>
      <c r="AG154">
        <v>0</v>
      </c>
      <c r="AH154" t="s">
        <v>93</v>
      </c>
      <c r="AI154" s="1">
        <v>44470.718344907407</v>
      </c>
      <c r="AJ154">
        <v>17</v>
      </c>
      <c r="AK154">
        <v>0</v>
      </c>
      <c r="AL154">
        <v>0</v>
      </c>
      <c r="AM154">
        <v>0</v>
      </c>
      <c r="AN154">
        <v>52</v>
      </c>
      <c r="AO154">
        <v>0</v>
      </c>
      <c r="AP154">
        <v>66</v>
      </c>
      <c r="AQ154">
        <v>0</v>
      </c>
      <c r="AR154">
        <v>0</v>
      </c>
      <c r="AS154">
        <v>0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</row>
    <row r="155" spans="1:57">
      <c r="A155" t="s">
        <v>419</v>
      </c>
      <c r="B155" t="s">
        <v>80</v>
      </c>
      <c r="C155" t="s">
        <v>396</v>
      </c>
      <c r="D155" t="s">
        <v>82</v>
      </c>
      <c r="E155" s="2" t="str">
        <f>HYPERLINK("capsilon://?command=openfolder&amp;siteaddress=FAM.docvelocity-na8.net&amp;folderid=FXC7F787D8-BD98-F37A-25CE-BD47B7362CDF","FX21102757")</f>
        <v>FX21102757</v>
      </c>
      <c r="F155" t="s">
        <v>19</v>
      </c>
      <c r="G155" t="s">
        <v>19</v>
      </c>
      <c r="H155" t="s">
        <v>83</v>
      </c>
      <c r="I155" t="s">
        <v>403</v>
      </c>
      <c r="J155">
        <v>210</v>
      </c>
      <c r="K155" t="s">
        <v>85</v>
      </c>
      <c r="L155" t="s">
        <v>86</v>
      </c>
      <c r="M155" t="s">
        <v>87</v>
      </c>
      <c r="N155">
        <v>2</v>
      </c>
      <c r="O155" s="1">
        <v>44480.795671296299</v>
      </c>
      <c r="P155" s="1">
        <v>44481.208923611113</v>
      </c>
      <c r="Q155">
        <v>33077</v>
      </c>
      <c r="R155">
        <v>2628</v>
      </c>
      <c r="S155" t="b">
        <v>0</v>
      </c>
      <c r="T155" t="s">
        <v>88</v>
      </c>
      <c r="U155" t="b">
        <v>1</v>
      </c>
      <c r="V155" t="s">
        <v>136</v>
      </c>
      <c r="W155" s="1">
        <v>44480.81726851852</v>
      </c>
      <c r="X155">
        <v>1033</v>
      </c>
      <c r="Y155">
        <v>235</v>
      </c>
      <c r="Z155">
        <v>0</v>
      </c>
      <c r="AA155">
        <v>235</v>
      </c>
      <c r="AB155">
        <v>0</v>
      </c>
      <c r="AC155">
        <v>105</v>
      </c>
      <c r="AD155">
        <v>-25</v>
      </c>
      <c r="AE155">
        <v>0</v>
      </c>
      <c r="AF155">
        <v>0</v>
      </c>
      <c r="AG155">
        <v>0</v>
      </c>
      <c r="AH155" t="s">
        <v>110</v>
      </c>
      <c r="AI155" s="1">
        <v>44481.208923611113</v>
      </c>
      <c r="AJ155">
        <v>1431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-25</v>
      </c>
      <c r="AQ155">
        <v>0</v>
      </c>
      <c r="AR155">
        <v>0</v>
      </c>
      <c r="AS155">
        <v>0</v>
      </c>
      <c r="AT155" t="s">
        <v>88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AZ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</row>
    <row r="156" spans="1:57">
      <c r="A156" t="s">
        <v>420</v>
      </c>
      <c r="B156" t="s">
        <v>80</v>
      </c>
      <c r="C156" t="s">
        <v>421</v>
      </c>
      <c r="D156" t="s">
        <v>82</v>
      </c>
      <c r="E156" s="2" t="str">
        <f>HYPERLINK("capsilon://?command=openfolder&amp;siteaddress=FAM.docvelocity-na8.net&amp;folderid=FX49E305C0-2971-CE28-8EBF-3BA6A14B81CB","FX21104637")</f>
        <v>FX21104637</v>
      </c>
      <c r="F156" t="s">
        <v>19</v>
      </c>
      <c r="G156" t="s">
        <v>19</v>
      </c>
      <c r="H156" t="s">
        <v>83</v>
      </c>
      <c r="I156" t="s">
        <v>422</v>
      </c>
      <c r="J156">
        <v>62</v>
      </c>
      <c r="K156" t="s">
        <v>85</v>
      </c>
      <c r="L156" t="s">
        <v>86</v>
      </c>
      <c r="M156" t="s">
        <v>87</v>
      </c>
      <c r="N156">
        <v>1</v>
      </c>
      <c r="O156" s="1">
        <v>44480.959560185183</v>
      </c>
      <c r="P156" s="1">
        <v>44481.218344907407</v>
      </c>
      <c r="Q156">
        <v>20115</v>
      </c>
      <c r="R156">
        <v>2244</v>
      </c>
      <c r="S156" t="b">
        <v>0</v>
      </c>
      <c r="T156" t="s">
        <v>88</v>
      </c>
      <c r="U156" t="b">
        <v>0</v>
      </c>
      <c r="V156" t="s">
        <v>117</v>
      </c>
      <c r="W156" s="1">
        <v>44481.218344907407</v>
      </c>
      <c r="X156">
        <v>2121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62</v>
      </c>
      <c r="AE156">
        <v>54</v>
      </c>
      <c r="AF156">
        <v>0</v>
      </c>
      <c r="AG156">
        <v>5</v>
      </c>
      <c r="AH156" t="s">
        <v>88</v>
      </c>
      <c r="AI156" t="s">
        <v>88</v>
      </c>
      <c r="AJ156" t="s">
        <v>88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88</v>
      </c>
      <c r="AY156" t="s">
        <v>88</v>
      </c>
      <c r="AZ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</row>
    <row r="157" spans="1:57">
      <c r="A157" t="s">
        <v>423</v>
      </c>
      <c r="B157" t="s">
        <v>80</v>
      </c>
      <c r="C157" t="s">
        <v>396</v>
      </c>
      <c r="D157" t="s">
        <v>82</v>
      </c>
      <c r="E157" s="2" t="str">
        <f>HYPERLINK("capsilon://?command=openfolder&amp;siteaddress=FAM.docvelocity-na8.net&amp;folderid=FXC7F787D8-BD98-F37A-25CE-BD47B7362CDF","FX21102757")</f>
        <v>FX21102757</v>
      </c>
      <c r="F157" t="s">
        <v>19</v>
      </c>
      <c r="G157" t="s">
        <v>19</v>
      </c>
      <c r="H157" t="s">
        <v>83</v>
      </c>
      <c r="I157" t="s">
        <v>397</v>
      </c>
      <c r="J157">
        <v>292</v>
      </c>
      <c r="K157" t="s">
        <v>85</v>
      </c>
      <c r="L157" t="s">
        <v>86</v>
      </c>
      <c r="M157" t="s">
        <v>87</v>
      </c>
      <c r="N157">
        <v>2</v>
      </c>
      <c r="O157" s="1">
        <v>44481.196145833332</v>
      </c>
      <c r="P157" s="1">
        <v>44481.279340277775</v>
      </c>
      <c r="Q157">
        <v>2908</v>
      </c>
      <c r="R157">
        <v>4280</v>
      </c>
      <c r="S157" t="b">
        <v>0</v>
      </c>
      <c r="T157" t="s">
        <v>88</v>
      </c>
      <c r="U157" t="b">
        <v>1</v>
      </c>
      <c r="V157" t="s">
        <v>171</v>
      </c>
      <c r="W157" s="1">
        <v>44481.258761574078</v>
      </c>
      <c r="X157">
        <v>2911</v>
      </c>
      <c r="Y157">
        <v>168</v>
      </c>
      <c r="Z157">
        <v>0</v>
      </c>
      <c r="AA157">
        <v>168</v>
      </c>
      <c r="AB157">
        <v>108</v>
      </c>
      <c r="AC157">
        <v>115</v>
      </c>
      <c r="AD157">
        <v>124</v>
      </c>
      <c r="AE157">
        <v>0</v>
      </c>
      <c r="AF157">
        <v>0</v>
      </c>
      <c r="AG157">
        <v>0</v>
      </c>
      <c r="AH157" t="s">
        <v>164</v>
      </c>
      <c r="AI157" s="1">
        <v>44481.279340277775</v>
      </c>
      <c r="AJ157">
        <v>1329</v>
      </c>
      <c r="AK157">
        <v>5</v>
      </c>
      <c r="AL157">
        <v>0</v>
      </c>
      <c r="AM157">
        <v>5</v>
      </c>
      <c r="AN157">
        <v>108</v>
      </c>
      <c r="AO157">
        <v>4</v>
      </c>
      <c r="AP157">
        <v>119</v>
      </c>
      <c r="AQ157">
        <v>0</v>
      </c>
      <c r="AR157">
        <v>0</v>
      </c>
      <c r="AS157">
        <v>0</v>
      </c>
      <c r="AT157" t="s">
        <v>88</v>
      </c>
      <c r="AU157" t="s">
        <v>88</v>
      </c>
      <c r="AV157" t="s">
        <v>88</v>
      </c>
      <c r="AW157" t="s">
        <v>88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</row>
    <row r="158" spans="1:57">
      <c r="A158" t="s">
        <v>424</v>
      </c>
      <c r="B158" t="s">
        <v>80</v>
      </c>
      <c r="C158" t="s">
        <v>421</v>
      </c>
      <c r="D158" t="s">
        <v>82</v>
      </c>
      <c r="E158" s="2" t="str">
        <f>HYPERLINK("capsilon://?command=openfolder&amp;siteaddress=FAM.docvelocity-na8.net&amp;folderid=FX49E305C0-2971-CE28-8EBF-3BA6A14B81CB","FX21104637")</f>
        <v>FX21104637</v>
      </c>
      <c r="F158" t="s">
        <v>19</v>
      </c>
      <c r="G158" t="s">
        <v>19</v>
      </c>
      <c r="H158" t="s">
        <v>83</v>
      </c>
      <c r="I158" t="s">
        <v>422</v>
      </c>
      <c r="J158">
        <v>155</v>
      </c>
      <c r="K158" t="s">
        <v>85</v>
      </c>
      <c r="L158" t="s">
        <v>86</v>
      </c>
      <c r="M158" t="s">
        <v>87</v>
      </c>
      <c r="N158">
        <v>2</v>
      </c>
      <c r="O158" s="1">
        <v>44481.219502314816</v>
      </c>
      <c r="P158" s="1">
        <v>44481.280486111114</v>
      </c>
      <c r="Q158">
        <v>4924</v>
      </c>
      <c r="R158">
        <v>345</v>
      </c>
      <c r="S158" t="b">
        <v>0</v>
      </c>
      <c r="T158" t="s">
        <v>88</v>
      </c>
      <c r="U158" t="b">
        <v>1</v>
      </c>
      <c r="V158" t="s">
        <v>245</v>
      </c>
      <c r="W158" s="1">
        <v>44481.23300925926</v>
      </c>
      <c r="X158">
        <v>238</v>
      </c>
      <c r="Y158">
        <v>0</v>
      </c>
      <c r="Z158">
        <v>0</v>
      </c>
      <c r="AA158">
        <v>0</v>
      </c>
      <c r="AB158">
        <v>135</v>
      </c>
      <c r="AC158">
        <v>0</v>
      </c>
      <c r="AD158">
        <v>155</v>
      </c>
      <c r="AE158">
        <v>0</v>
      </c>
      <c r="AF158">
        <v>0</v>
      </c>
      <c r="AG158">
        <v>0</v>
      </c>
      <c r="AH158" t="s">
        <v>164</v>
      </c>
      <c r="AI158" s="1">
        <v>44481.280486111114</v>
      </c>
      <c r="AJ158">
        <v>98</v>
      </c>
      <c r="AK158">
        <v>0</v>
      </c>
      <c r="AL158">
        <v>0</v>
      </c>
      <c r="AM158">
        <v>0</v>
      </c>
      <c r="AN158">
        <v>135</v>
      </c>
      <c r="AO158">
        <v>0</v>
      </c>
      <c r="AP158">
        <v>155</v>
      </c>
      <c r="AQ158">
        <v>0</v>
      </c>
      <c r="AR158">
        <v>0</v>
      </c>
      <c r="AS158">
        <v>0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</row>
    <row r="159" spans="1:57">
      <c r="A159" t="s">
        <v>425</v>
      </c>
      <c r="B159" t="s">
        <v>80</v>
      </c>
      <c r="C159" t="s">
        <v>426</v>
      </c>
      <c r="D159" t="s">
        <v>82</v>
      </c>
      <c r="E159" s="2" t="str">
        <f>HYPERLINK("capsilon://?command=openfolder&amp;siteaddress=FAM.docvelocity-na8.net&amp;folderid=FXEA8F5BFD-30A7-20B2-22B9-2C6C4355854A","FX21104723")</f>
        <v>FX21104723</v>
      </c>
      <c r="F159" t="s">
        <v>19</v>
      </c>
      <c r="G159" t="s">
        <v>19</v>
      </c>
      <c r="H159" t="s">
        <v>83</v>
      </c>
      <c r="I159" t="s">
        <v>427</v>
      </c>
      <c r="J159">
        <v>26</v>
      </c>
      <c r="K159" t="s">
        <v>85</v>
      </c>
      <c r="L159" t="s">
        <v>86</v>
      </c>
      <c r="M159" t="s">
        <v>87</v>
      </c>
      <c r="N159">
        <v>2</v>
      </c>
      <c r="O159" s="1">
        <v>44481.409120370372</v>
      </c>
      <c r="P159" s="1">
        <v>44481.41783564815</v>
      </c>
      <c r="Q159">
        <v>92</v>
      </c>
      <c r="R159">
        <v>661</v>
      </c>
      <c r="S159" t="b">
        <v>0</v>
      </c>
      <c r="T159" t="s">
        <v>88</v>
      </c>
      <c r="U159" t="b">
        <v>0</v>
      </c>
      <c r="V159" t="s">
        <v>182</v>
      </c>
      <c r="W159" s="1">
        <v>44481.413032407407</v>
      </c>
      <c r="X159">
        <v>320</v>
      </c>
      <c r="Y159">
        <v>21</v>
      </c>
      <c r="Z159">
        <v>0</v>
      </c>
      <c r="AA159">
        <v>21</v>
      </c>
      <c r="AB159">
        <v>0</v>
      </c>
      <c r="AC159">
        <v>13</v>
      </c>
      <c r="AD159">
        <v>5</v>
      </c>
      <c r="AE159">
        <v>0</v>
      </c>
      <c r="AF159">
        <v>0</v>
      </c>
      <c r="AG159">
        <v>0</v>
      </c>
      <c r="AH159" t="s">
        <v>110</v>
      </c>
      <c r="AI159" s="1">
        <v>44481.41783564815</v>
      </c>
      <c r="AJ159">
        <v>341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0</v>
      </c>
      <c r="AR159">
        <v>0</v>
      </c>
      <c r="AS159">
        <v>0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AZ159" t="s">
        <v>88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</row>
    <row r="160" spans="1:57">
      <c r="A160" t="s">
        <v>428</v>
      </c>
      <c r="B160" t="s">
        <v>80</v>
      </c>
      <c r="C160" t="s">
        <v>411</v>
      </c>
      <c r="D160" t="s">
        <v>82</v>
      </c>
      <c r="E160" s="2" t="str">
        <f>HYPERLINK("capsilon://?command=openfolder&amp;siteaddress=FAM.docvelocity-na8.net&amp;folderid=FXAF9F3BAC-3E5F-2A73-D602-EE0F39FCFEF0","FX210910777")</f>
        <v>FX210910777</v>
      </c>
      <c r="F160" t="s">
        <v>19</v>
      </c>
      <c r="G160" t="s">
        <v>19</v>
      </c>
      <c r="H160" t="s">
        <v>83</v>
      </c>
      <c r="I160" t="s">
        <v>412</v>
      </c>
      <c r="J160">
        <v>190</v>
      </c>
      <c r="K160" t="s">
        <v>85</v>
      </c>
      <c r="L160" t="s">
        <v>86</v>
      </c>
      <c r="M160" t="s">
        <v>87</v>
      </c>
      <c r="N160">
        <v>2</v>
      </c>
      <c r="O160" s="1">
        <v>44470.681168981479</v>
      </c>
      <c r="P160" s="1">
        <v>44470.718136574076</v>
      </c>
      <c r="Q160">
        <v>1686</v>
      </c>
      <c r="R160">
        <v>1508</v>
      </c>
      <c r="S160" t="b">
        <v>0</v>
      </c>
      <c r="T160" t="s">
        <v>88</v>
      </c>
      <c r="U160" t="b">
        <v>1</v>
      </c>
      <c r="V160" t="s">
        <v>96</v>
      </c>
      <c r="W160" s="1">
        <v>44470.690578703703</v>
      </c>
      <c r="X160">
        <v>602</v>
      </c>
      <c r="Y160">
        <v>182</v>
      </c>
      <c r="Z160">
        <v>0</v>
      </c>
      <c r="AA160">
        <v>182</v>
      </c>
      <c r="AB160">
        <v>0</v>
      </c>
      <c r="AC160">
        <v>52</v>
      </c>
      <c r="AD160">
        <v>8</v>
      </c>
      <c r="AE160">
        <v>0</v>
      </c>
      <c r="AF160">
        <v>0</v>
      </c>
      <c r="AG160">
        <v>0</v>
      </c>
      <c r="AH160" t="s">
        <v>93</v>
      </c>
      <c r="AI160" s="1">
        <v>44470.718136574076</v>
      </c>
      <c r="AJ160">
        <v>900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</v>
      </c>
      <c r="AQ160">
        <v>0</v>
      </c>
      <c r="AR160">
        <v>0</v>
      </c>
      <c r="AS160">
        <v>0</v>
      </c>
      <c r="AT160" t="s">
        <v>88</v>
      </c>
      <c r="AU160" t="s">
        <v>88</v>
      </c>
      <c r="AV160" t="s">
        <v>88</v>
      </c>
      <c r="AW160" t="s">
        <v>88</v>
      </c>
      <c r="AX160" t="s">
        <v>88</v>
      </c>
      <c r="AY160" t="s">
        <v>88</v>
      </c>
      <c r="AZ160" t="s">
        <v>88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</row>
    <row r="161" spans="1:57">
      <c r="A161" t="s">
        <v>429</v>
      </c>
      <c r="B161" t="s">
        <v>80</v>
      </c>
      <c r="C161" t="s">
        <v>391</v>
      </c>
      <c r="D161" t="s">
        <v>82</v>
      </c>
      <c r="E161" s="2" t="str">
        <f>HYPERLINK("capsilon://?command=openfolder&amp;siteaddress=FAM.docvelocity-na8.net&amp;folderid=FX8B1DD431-9D62-9FF5-B0BB-2A8149347855","FX21102981")</f>
        <v>FX21102981</v>
      </c>
      <c r="F161" t="s">
        <v>19</v>
      </c>
      <c r="G161" t="s">
        <v>19</v>
      </c>
      <c r="H161" t="s">
        <v>83</v>
      </c>
      <c r="I161" t="s">
        <v>430</v>
      </c>
      <c r="J161">
        <v>103</v>
      </c>
      <c r="K161" t="s">
        <v>85</v>
      </c>
      <c r="L161" t="s">
        <v>86</v>
      </c>
      <c r="M161" t="s">
        <v>87</v>
      </c>
      <c r="N161">
        <v>2</v>
      </c>
      <c r="O161" s="1">
        <v>44481.634710648148</v>
      </c>
      <c r="P161" s="1">
        <v>44481.654780092591</v>
      </c>
      <c r="Q161">
        <v>669</v>
      </c>
      <c r="R161">
        <v>1065</v>
      </c>
      <c r="S161" t="b">
        <v>0</v>
      </c>
      <c r="T161" t="s">
        <v>88</v>
      </c>
      <c r="U161" t="b">
        <v>0</v>
      </c>
      <c r="V161" t="s">
        <v>138</v>
      </c>
      <c r="W161" s="1">
        <v>44481.646041666667</v>
      </c>
      <c r="X161">
        <v>300</v>
      </c>
      <c r="Y161">
        <v>94</v>
      </c>
      <c r="Z161">
        <v>0</v>
      </c>
      <c r="AA161">
        <v>94</v>
      </c>
      <c r="AB161">
        <v>0</v>
      </c>
      <c r="AC161">
        <v>39</v>
      </c>
      <c r="AD161">
        <v>9</v>
      </c>
      <c r="AE161">
        <v>0</v>
      </c>
      <c r="AF161">
        <v>0</v>
      </c>
      <c r="AG161">
        <v>0</v>
      </c>
      <c r="AH161" t="s">
        <v>97</v>
      </c>
      <c r="AI161" s="1">
        <v>44481.654780092591</v>
      </c>
      <c r="AJ161">
        <v>742</v>
      </c>
      <c r="AK161">
        <v>10</v>
      </c>
      <c r="AL161">
        <v>0</v>
      </c>
      <c r="AM161">
        <v>10</v>
      </c>
      <c r="AN161">
        <v>0</v>
      </c>
      <c r="AO161">
        <v>10</v>
      </c>
      <c r="AP161">
        <v>-1</v>
      </c>
      <c r="AQ161">
        <v>0</v>
      </c>
      <c r="AR161">
        <v>0</v>
      </c>
      <c r="AS161">
        <v>0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</row>
    <row r="162" spans="1:57">
      <c r="A162" t="s">
        <v>431</v>
      </c>
      <c r="B162" t="s">
        <v>80</v>
      </c>
      <c r="C162" t="s">
        <v>432</v>
      </c>
      <c r="D162" t="s">
        <v>82</v>
      </c>
      <c r="E162" s="2" t="str">
        <f>HYPERLINK("capsilon://?command=openfolder&amp;siteaddress=FAM.docvelocity-na8.net&amp;folderid=FXCD1544A5-7FA6-175A-58B4-6CADE74F2473","FX21093443")</f>
        <v>FX21093443</v>
      </c>
      <c r="F162" t="s">
        <v>19</v>
      </c>
      <c r="G162" t="s">
        <v>19</v>
      </c>
      <c r="H162" t="s">
        <v>83</v>
      </c>
      <c r="I162" t="s">
        <v>433</v>
      </c>
      <c r="J162">
        <v>76</v>
      </c>
      <c r="K162" t="s">
        <v>85</v>
      </c>
      <c r="L162" t="s">
        <v>86</v>
      </c>
      <c r="M162" t="s">
        <v>87</v>
      </c>
      <c r="N162">
        <v>1</v>
      </c>
      <c r="O162" s="1">
        <v>44481.671203703707</v>
      </c>
      <c r="P162" s="1">
        <v>44481.676921296297</v>
      </c>
      <c r="Q162">
        <v>302</v>
      </c>
      <c r="R162">
        <v>192</v>
      </c>
      <c r="S162" t="b">
        <v>0</v>
      </c>
      <c r="T162" t="s">
        <v>88</v>
      </c>
      <c r="U162" t="b">
        <v>0</v>
      </c>
      <c r="V162" t="s">
        <v>123</v>
      </c>
      <c r="W162" s="1">
        <v>44481.676921296297</v>
      </c>
      <c r="X162">
        <v>192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76</v>
      </c>
      <c r="AE162">
        <v>72</v>
      </c>
      <c r="AF162">
        <v>0</v>
      </c>
      <c r="AG162">
        <v>3</v>
      </c>
      <c r="AH162" t="s">
        <v>88</v>
      </c>
      <c r="AI162" t="s">
        <v>88</v>
      </c>
      <c r="AJ162" t="s">
        <v>88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88</v>
      </c>
      <c r="AR162" t="s">
        <v>88</v>
      </c>
      <c r="AS162" t="s">
        <v>88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</row>
    <row r="163" spans="1:57">
      <c r="A163" t="s">
        <v>434</v>
      </c>
      <c r="B163" t="s">
        <v>80</v>
      </c>
      <c r="C163" t="s">
        <v>432</v>
      </c>
      <c r="D163" t="s">
        <v>82</v>
      </c>
      <c r="E163" s="2" t="str">
        <f>HYPERLINK("capsilon://?command=openfolder&amp;siteaddress=FAM.docvelocity-na8.net&amp;folderid=FXCD1544A5-7FA6-175A-58B4-6CADE74F2473","FX21093443")</f>
        <v>FX21093443</v>
      </c>
      <c r="F163" t="s">
        <v>19</v>
      </c>
      <c r="G163" t="s">
        <v>19</v>
      </c>
      <c r="H163" t="s">
        <v>83</v>
      </c>
      <c r="I163" t="s">
        <v>433</v>
      </c>
      <c r="J163">
        <v>228</v>
      </c>
      <c r="K163" t="s">
        <v>85</v>
      </c>
      <c r="L163" t="s">
        <v>86</v>
      </c>
      <c r="M163" t="s">
        <v>87</v>
      </c>
      <c r="N163">
        <v>2</v>
      </c>
      <c r="O163" s="1">
        <v>44481.678449074076</v>
      </c>
      <c r="P163" s="1">
        <v>44481.708611111113</v>
      </c>
      <c r="Q163">
        <v>477</v>
      </c>
      <c r="R163">
        <v>2129</v>
      </c>
      <c r="S163" t="b">
        <v>0</v>
      </c>
      <c r="T163" t="s">
        <v>88</v>
      </c>
      <c r="U163" t="b">
        <v>1</v>
      </c>
      <c r="V163" t="s">
        <v>100</v>
      </c>
      <c r="W163" s="1">
        <v>44481.69734953704</v>
      </c>
      <c r="X163">
        <v>1146</v>
      </c>
      <c r="Y163">
        <v>225</v>
      </c>
      <c r="Z163">
        <v>0</v>
      </c>
      <c r="AA163">
        <v>225</v>
      </c>
      <c r="AB163">
        <v>0</v>
      </c>
      <c r="AC163">
        <v>67</v>
      </c>
      <c r="AD163">
        <v>3</v>
      </c>
      <c r="AE163">
        <v>0</v>
      </c>
      <c r="AF163">
        <v>0</v>
      </c>
      <c r="AG163">
        <v>0</v>
      </c>
      <c r="AH163" t="s">
        <v>97</v>
      </c>
      <c r="AI163" s="1">
        <v>44481.708611111113</v>
      </c>
      <c r="AJ163">
        <v>967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0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AY163" t="s">
        <v>88</v>
      </c>
      <c r="AZ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</row>
    <row r="164" spans="1:57">
      <c r="A164" t="s">
        <v>435</v>
      </c>
      <c r="B164" t="s">
        <v>80</v>
      </c>
      <c r="C164" t="s">
        <v>140</v>
      </c>
      <c r="D164" t="s">
        <v>82</v>
      </c>
      <c r="E164" s="2" t="str">
        <f>HYPERLINK("capsilon://?command=openfolder&amp;siteaddress=FAM.docvelocity-na8.net&amp;folderid=FX5BDDBF6B-6340-DAC0-C87A-2860B90396D8","FX210910096")</f>
        <v>FX210910096</v>
      </c>
      <c r="F164" t="s">
        <v>19</v>
      </c>
      <c r="G164" t="s">
        <v>19</v>
      </c>
      <c r="H164" t="s">
        <v>83</v>
      </c>
      <c r="I164" t="s">
        <v>436</v>
      </c>
      <c r="J164">
        <v>66</v>
      </c>
      <c r="K164" t="s">
        <v>85</v>
      </c>
      <c r="L164" t="s">
        <v>86</v>
      </c>
      <c r="M164" t="s">
        <v>87</v>
      </c>
      <c r="N164">
        <v>1</v>
      </c>
      <c r="O164" s="1">
        <v>44481.759525462963</v>
      </c>
      <c r="P164" s="1">
        <v>44482.285509259258</v>
      </c>
      <c r="Q164">
        <v>43738</v>
      </c>
      <c r="R164">
        <v>1707</v>
      </c>
      <c r="S164" t="b">
        <v>0</v>
      </c>
      <c r="T164" t="s">
        <v>88</v>
      </c>
      <c r="U164" t="b">
        <v>0</v>
      </c>
      <c r="V164" t="s">
        <v>114</v>
      </c>
      <c r="W164" s="1">
        <v>44482.285509259258</v>
      </c>
      <c r="X164">
        <v>40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66</v>
      </c>
      <c r="AE164">
        <v>0</v>
      </c>
      <c r="AF164">
        <v>0</v>
      </c>
      <c r="AG164">
        <v>6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</row>
    <row r="165" spans="1:57">
      <c r="A165" t="s">
        <v>437</v>
      </c>
      <c r="B165" t="s">
        <v>80</v>
      </c>
      <c r="C165" t="s">
        <v>438</v>
      </c>
      <c r="D165" t="s">
        <v>82</v>
      </c>
      <c r="E165" s="2" t="str">
        <f>HYPERLINK("capsilon://?command=openfolder&amp;siteaddress=FAM.docvelocity-na8.net&amp;folderid=FX69CE0F9E-F415-A3C6-29FF-828E9F1E6BCD","FX21098647")</f>
        <v>FX21098647</v>
      </c>
      <c r="F165" t="s">
        <v>19</v>
      </c>
      <c r="G165" t="s">
        <v>19</v>
      </c>
      <c r="H165" t="s">
        <v>83</v>
      </c>
      <c r="I165" t="s">
        <v>439</v>
      </c>
      <c r="J165">
        <v>31</v>
      </c>
      <c r="K165" t="s">
        <v>85</v>
      </c>
      <c r="L165" t="s">
        <v>86</v>
      </c>
      <c r="M165" t="s">
        <v>87</v>
      </c>
      <c r="N165">
        <v>1</v>
      </c>
      <c r="O165" s="1">
        <v>44481.763252314813</v>
      </c>
      <c r="P165" s="1">
        <v>44482.269259259258</v>
      </c>
      <c r="Q165">
        <v>42724</v>
      </c>
      <c r="R165">
        <v>995</v>
      </c>
      <c r="S165" t="b">
        <v>0</v>
      </c>
      <c r="T165" t="s">
        <v>88</v>
      </c>
      <c r="U165" t="b">
        <v>0</v>
      </c>
      <c r="V165" t="s">
        <v>117</v>
      </c>
      <c r="W165" s="1">
        <v>44482.269259259258</v>
      </c>
      <c r="X165">
        <v>659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31</v>
      </c>
      <c r="AE165">
        <v>27</v>
      </c>
      <c r="AF165">
        <v>0</v>
      </c>
      <c r="AG165">
        <v>2</v>
      </c>
      <c r="AH165" t="s">
        <v>88</v>
      </c>
      <c r="AI165" t="s">
        <v>88</v>
      </c>
      <c r="AJ165" t="s">
        <v>88</v>
      </c>
      <c r="AK165" t="s">
        <v>88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</row>
    <row r="166" spans="1:57">
      <c r="A166" t="s">
        <v>440</v>
      </c>
      <c r="B166" t="s">
        <v>80</v>
      </c>
      <c r="C166" t="s">
        <v>441</v>
      </c>
      <c r="D166" t="s">
        <v>82</v>
      </c>
      <c r="E166" s="2" t="str">
        <f>HYPERLINK("capsilon://?command=openfolder&amp;siteaddress=FAM.docvelocity-na8.net&amp;folderid=FX8F9C6161-A3A8-2D51-0C60-04B87EA361BC","FX21104784")</f>
        <v>FX21104784</v>
      </c>
      <c r="F166" t="s">
        <v>19</v>
      </c>
      <c r="G166" t="s">
        <v>19</v>
      </c>
      <c r="H166" t="s">
        <v>83</v>
      </c>
      <c r="I166" t="s">
        <v>442</v>
      </c>
      <c r="J166">
        <v>74</v>
      </c>
      <c r="K166" t="s">
        <v>85</v>
      </c>
      <c r="L166" t="s">
        <v>86</v>
      </c>
      <c r="M166" t="s">
        <v>87</v>
      </c>
      <c r="N166">
        <v>1</v>
      </c>
      <c r="O166" s="1">
        <v>44481.775081018517</v>
      </c>
      <c r="P166" s="1">
        <v>44482.283599537041</v>
      </c>
      <c r="Q166">
        <v>42968</v>
      </c>
      <c r="R166">
        <v>968</v>
      </c>
      <c r="S166" t="b">
        <v>0</v>
      </c>
      <c r="T166" t="s">
        <v>88</v>
      </c>
      <c r="U166" t="b">
        <v>0</v>
      </c>
      <c r="V166" t="s">
        <v>117</v>
      </c>
      <c r="W166" s="1">
        <v>44482.283599537041</v>
      </c>
      <c r="X166">
        <v>553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74</v>
      </c>
      <c r="AE166">
        <v>70</v>
      </c>
      <c r="AF166">
        <v>0</v>
      </c>
      <c r="AG166">
        <v>3</v>
      </c>
      <c r="AH166" t="s">
        <v>88</v>
      </c>
      <c r="AI166" t="s">
        <v>88</v>
      </c>
      <c r="AJ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</row>
    <row r="167" spans="1:57">
      <c r="A167" t="s">
        <v>443</v>
      </c>
      <c r="B167" t="s">
        <v>80</v>
      </c>
      <c r="C167" t="s">
        <v>438</v>
      </c>
      <c r="D167" t="s">
        <v>82</v>
      </c>
      <c r="E167" s="2" t="str">
        <f>HYPERLINK("capsilon://?command=openfolder&amp;siteaddress=FAM.docvelocity-na8.net&amp;folderid=FX69CE0F9E-F415-A3C6-29FF-828E9F1E6BCD","FX21098647")</f>
        <v>FX21098647</v>
      </c>
      <c r="F167" t="s">
        <v>19</v>
      </c>
      <c r="G167" t="s">
        <v>19</v>
      </c>
      <c r="H167" t="s">
        <v>83</v>
      </c>
      <c r="I167" t="s">
        <v>439</v>
      </c>
      <c r="J167">
        <v>62</v>
      </c>
      <c r="K167" t="s">
        <v>85</v>
      </c>
      <c r="L167" t="s">
        <v>86</v>
      </c>
      <c r="M167" t="s">
        <v>87</v>
      </c>
      <c r="N167">
        <v>2</v>
      </c>
      <c r="O167" s="1">
        <v>44482.270532407405</v>
      </c>
      <c r="P167" s="1">
        <v>44482.310057870367</v>
      </c>
      <c r="Q167">
        <v>2031</v>
      </c>
      <c r="R167">
        <v>1384</v>
      </c>
      <c r="S167" t="b">
        <v>0</v>
      </c>
      <c r="T167" t="s">
        <v>88</v>
      </c>
      <c r="U167" t="b">
        <v>1</v>
      </c>
      <c r="V167" t="s">
        <v>114</v>
      </c>
      <c r="W167" s="1">
        <v>44482.276944444442</v>
      </c>
      <c r="X167">
        <v>542</v>
      </c>
      <c r="Y167">
        <v>72</v>
      </c>
      <c r="Z167">
        <v>0</v>
      </c>
      <c r="AA167">
        <v>72</v>
      </c>
      <c r="AB167">
        <v>0</v>
      </c>
      <c r="AC167">
        <v>49</v>
      </c>
      <c r="AD167">
        <v>-10</v>
      </c>
      <c r="AE167">
        <v>0</v>
      </c>
      <c r="AF167">
        <v>0</v>
      </c>
      <c r="AG167">
        <v>0</v>
      </c>
      <c r="AH167" t="s">
        <v>176</v>
      </c>
      <c r="AI167" s="1">
        <v>44482.310057870367</v>
      </c>
      <c r="AJ167">
        <v>842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-10</v>
      </c>
      <c r="AQ167">
        <v>0</v>
      </c>
      <c r="AR167">
        <v>0</v>
      </c>
      <c r="AS167">
        <v>0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</row>
    <row r="168" spans="1:57">
      <c r="A168" t="s">
        <v>444</v>
      </c>
      <c r="B168" t="s">
        <v>80</v>
      </c>
      <c r="C168" t="s">
        <v>441</v>
      </c>
      <c r="D168" t="s">
        <v>82</v>
      </c>
      <c r="E168" s="2" t="str">
        <f>HYPERLINK("capsilon://?command=openfolder&amp;siteaddress=FAM.docvelocity-na8.net&amp;folderid=FX8F9C6161-A3A8-2D51-0C60-04B87EA361BC","FX21104784")</f>
        <v>FX21104784</v>
      </c>
      <c r="F168" t="s">
        <v>19</v>
      </c>
      <c r="G168" t="s">
        <v>19</v>
      </c>
      <c r="H168" t="s">
        <v>83</v>
      </c>
      <c r="I168" t="s">
        <v>442</v>
      </c>
      <c r="J168">
        <v>198</v>
      </c>
      <c r="K168" t="s">
        <v>85</v>
      </c>
      <c r="L168" t="s">
        <v>86</v>
      </c>
      <c r="M168" t="s">
        <v>87</v>
      </c>
      <c r="N168">
        <v>2</v>
      </c>
      <c r="O168" s="1">
        <v>44482.285300925927</v>
      </c>
      <c r="P168" s="1">
        <v>44482.313506944447</v>
      </c>
      <c r="Q168">
        <v>799</v>
      </c>
      <c r="R168">
        <v>1638</v>
      </c>
      <c r="S168" t="b">
        <v>0</v>
      </c>
      <c r="T168" t="s">
        <v>88</v>
      </c>
      <c r="U168" t="b">
        <v>1</v>
      </c>
      <c r="V168" t="s">
        <v>117</v>
      </c>
      <c r="W168" s="1">
        <v>44482.291875000003</v>
      </c>
      <c r="X168">
        <v>567</v>
      </c>
      <c r="Y168">
        <v>183</v>
      </c>
      <c r="Z168">
        <v>0</v>
      </c>
      <c r="AA168">
        <v>183</v>
      </c>
      <c r="AB168">
        <v>0</v>
      </c>
      <c r="AC168">
        <v>129</v>
      </c>
      <c r="AD168">
        <v>15</v>
      </c>
      <c r="AE168">
        <v>0</v>
      </c>
      <c r="AF168">
        <v>0</v>
      </c>
      <c r="AG168">
        <v>0</v>
      </c>
      <c r="AH168" t="s">
        <v>110</v>
      </c>
      <c r="AI168" s="1">
        <v>44482.313506944447</v>
      </c>
      <c r="AJ168">
        <v>1071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</v>
      </c>
      <c r="AQ168">
        <v>0</v>
      </c>
      <c r="AR168">
        <v>0</v>
      </c>
      <c r="AS168">
        <v>0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</row>
    <row r="169" spans="1:57">
      <c r="A169" t="s">
        <v>445</v>
      </c>
      <c r="B169" t="s">
        <v>80</v>
      </c>
      <c r="C169" t="s">
        <v>140</v>
      </c>
      <c r="D169" t="s">
        <v>82</v>
      </c>
      <c r="E169" s="2" t="str">
        <f>HYPERLINK("capsilon://?command=openfolder&amp;siteaddress=FAM.docvelocity-na8.net&amp;folderid=FX5BDDBF6B-6340-DAC0-C87A-2860B90396D8","FX210910096")</f>
        <v>FX210910096</v>
      </c>
      <c r="F169" t="s">
        <v>19</v>
      </c>
      <c r="G169" t="s">
        <v>19</v>
      </c>
      <c r="H169" t="s">
        <v>83</v>
      </c>
      <c r="I169" t="s">
        <v>436</v>
      </c>
      <c r="J169">
        <v>212</v>
      </c>
      <c r="K169" t="s">
        <v>85</v>
      </c>
      <c r="L169" t="s">
        <v>86</v>
      </c>
      <c r="M169" t="s">
        <v>87</v>
      </c>
      <c r="N169">
        <v>2</v>
      </c>
      <c r="O169" s="1">
        <v>44482.286863425928</v>
      </c>
      <c r="P169" s="1">
        <v>44482.325046296297</v>
      </c>
      <c r="Q169">
        <v>1027</v>
      </c>
      <c r="R169">
        <v>2272</v>
      </c>
      <c r="S169" t="b">
        <v>0</v>
      </c>
      <c r="T169" t="s">
        <v>88</v>
      </c>
      <c r="U169" t="b">
        <v>1</v>
      </c>
      <c r="V169" t="s">
        <v>114</v>
      </c>
      <c r="W169" s="1">
        <v>44482.298634259256</v>
      </c>
      <c r="X169">
        <v>944</v>
      </c>
      <c r="Y169">
        <v>198</v>
      </c>
      <c r="Z169">
        <v>0</v>
      </c>
      <c r="AA169">
        <v>198</v>
      </c>
      <c r="AB169">
        <v>0</v>
      </c>
      <c r="AC169">
        <v>66</v>
      </c>
      <c r="AD169">
        <v>14</v>
      </c>
      <c r="AE169">
        <v>0</v>
      </c>
      <c r="AF169">
        <v>0</v>
      </c>
      <c r="AG169">
        <v>0</v>
      </c>
      <c r="AH169" t="s">
        <v>176</v>
      </c>
      <c r="AI169" s="1">
        <v>44482.325046296297</v>
      </c>
      <c r="AJ169">
        <v>1294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14</v>
      </c>
      <c r="AQ169">
        <v>0</v>
      </c>
      <c r="AR169">
        <v>0</v>
      </c>
      <c r="AS169">
        <v>0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</row>
    <row r="170" spans="1:57">
      <c r="A170" t="s">
        <v>446</v>
      </c>
      <c r="B170" t="s">
        <v>80</v>
      </c>
      <c r="C170" t="s">
        <v>447</v>
      </c>
      <c r="D170" t="s">
        <v>82</v>
      </c>
      <c r="E170" s="2" t="str">
        <f>HYPERLINK("capsilon://?command=openfolder&amp;siteaddress=FAM.docvelocity-na8.net&amp;folderid=FX3D1E581A-A5EF-BAF1-8747-4F34B7485F31","FX21101443")</f>
        <v>FX21101443</v>
      </c>
      <c r="F170" t="s">
        <v>19</v>
      </c>
      <c r="G170" t="s">
        <v>19</v>
      </c>
      <c r="H170" t="s">
        <v>83</v>
      </c>
      <c r="I170" t="s">
        <v>448</v>
      </c>
      <c r="J170">
        <v>29</v>
      </c>
      <c r="K170" t="s">
        <v>85</v>
      </c>
      <c r="L170" t="s">
        <v>86</v>
      </c>
      <c r="M170" t="s">
        <v>87</v>
      </c>
      <c r="N170">
        <v>2</v>
      </c>
      <c r="O170" s="1">
        <v>44482.37976851852</v>
      </c>
      <c r="P170" s="1">
        <v>44482.409571759257</v>
      </c>
      <c r="Q170">
        <v>2301</v>
      </c>
      <c r="R170">
        <v>274</v>
      </c>
      <c r="S170" t="b">
        <v>0</v>
      </c>
      <c r="T170" t="s">
        <v>88</v>
      </c>
      <c r="U170" t="b">
        <v>0</v>
      </c>
      <c r="V170" t="s">
        <v>117</v>
      </c>
      <c r="W170" s="1">
        <v>44482.381354166668</v>
      </c>
      <c r="X170">
        <v>108</v>
      </c>
      <c r="Y170">
        <v>9</v>
      </c>
      <c r="Z170">
        <v>0</v>
      </c>
      <c r="AA170">
        <v>9</v>
      </c>
      <c r="AB170">
        <v>0</v>
      </c>
      <c r="AC170">
        <v>3</v>
      </c>
      <c r="AD170">
        <v>20</v>
      </c>
      <c r="AE170">
        <v>0</v>
      </c>
      <c r="AF170">
        <v>0</v>
      </c>
      <c r="AG170">
        <v>0</v>
      </c>
      <c r="AH170" t="s">
        <v>110</v>
      </c>
      <c r="AI170" s="1">
        <v>44482.409571759257</v>
      </c>
      <c r="AJ170">
        <v>166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20</v>
      </c>
      <c r="AQ170">
        <v>0</v>
      </c>
      <c r="AR170">
        <v>0</v>
      </c>
      <c r="AS170">
        <v>0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</row>
    <row r="171" spans="1:57">
      <c r="A171" t="s">
        <v>449</v>
      </c>
      <c r="B171" t="s">
        <v>80</v>
      </c>
      <c r="C171" t="s">
        <v>204</v>
      </c>
      <c r="D171" t="s">
        <v>82</v>
      </c>
      <c r="E171" s="2" t="str">
        <f>HYPERLINK("capsilon://?command=openfolder&amp;siteaddress=FAM.docvelocity-na8.net&amp;folderid=FX833FDBC2-45ED-E1E8-A197-8000080AFD9C","FX210912784")</f>
        <v>FX210912784</v>
      </c>
      <c r="F171" t="s">
        <v>19</v>
      </c>
      <c r="G171" t="s">
        <v>19</v>
      </c>
      <c r="H171" t="s">
        <v>83</v>
      </c>
      <c r="I171" t="s">
        <v>450</v>
      </c>
      <c r="J171">
        <v>26</v>
      </c>
      <c r="K171" t="s">
        <v>206</v>
      </c>
      <c r="L171" t="s">
        <v>19</v>
      </c>
      <c r="M171" t="s">
        <v>82</v>
      </c>
      <c r="N171">
        <v>0</v>
      </c>
      <c r="O171" s="1">
        <v>44470.743217592593</v>
      </c>
      <c r="P171" s="1">
        <v>44470.743333333332</v>
      </c>
      <c r="Q171">
        <v>10</v>
      </c>
      <c r="R171">
        <v>0</v>
      </c>
      <c r="S171" t="b">
        <v>0</v>
      </c>
      <c r="T171" t="s">
        <v>88</v>
      </c>
      <c r="U171" t="b">
        <v>0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88</v>
      </c>
      <c r="AJ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</row>
    <row r="172" spans="1:57">
      <c r="A172" t="s">
        <v>451</v>
      </c>
      <c r="B172" t="s">
        <v>80</v>
      </c>
      <c r="C172" t="s">
        <v>204</v>
      </c>
      <c r="D172" t="s">
        <v>82</v>
      </c>
      <c r="E172" s="2" t="str">
        <f>HYPERLINK("capsilon://?command=openfolder&amp;siteaddress=FAM.docvelocity-na8.net&amp;folderid=FX833FDBC2-45ED-E1E8-A197-8000080AFD9C","FX210912784")</f>
        <v>FX210912784</v>
      </c>
      <c r="F172" t="s">
        <v>19</v>
      </c>
      <c r="G172" t="s">
        <v>19</v>
      </c>
      <c r="H172" t="s">
        <v>83</v>
      </c>
      <c r="I172" t="s">
        <v>452</v>
      </c>
      <c r="J172">
        <v>26</v>
      </c>
      <c r="K172" t="s">
        <v>206</v>
      </c>
      <c r="L172" t="s">
        <v>19</v>
      </c>
      <c r="M172" t="s">
        <v>82</v>
      </c>
      <c r="N172">
        <v>0</v>
      </c>
      <c r="O172" s="1">
        <v>44470.74491898148</v>
      </c>
      <c r="P172" s="1">
        <v>44470.745000000003</v>
      </c>
      <c r="Q172">
        <v>7</v>
      </c>
      <c r="R172">
        <v>0</v>
      </c>
      <c r="S172" t="b">
        <v>0</v>
      </c>
      <c r="T172" t="s">
        <v>88</v>
      </c>
      <c r="U172" t="b">
        <v>0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88</v>
      </c>
      <c r="AJ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</row>
    <row r="173" spans="1:57">
      <c r="A173" t="s">
        <v>453</v>
      </c>
      <c r="B173" t="s">
        <v>80</v>
      </c>
      <c r="C173" t="s">
        <v>204</v>
      </c>
      <c r="D173" t="s">
        <v>82</v>
      </c>
      <c r="E173" s="2" t="str">
        <f>HYPERLINK("capsilon://?command=openfolder&amp;siteaddress=FAM.docvelocity-na8.net&amp;folderid=FX833FDBC2-45ED-E1E8-A197-8000080AFD9C","FX210912784")</f>
        <v>FX210912784</v>
      </c>
      <c r="F173" t="s">
        <v>19</v>
      </c>
      <c r="G173" t="s">
        <v>19</v>
      </c>
      <c r="H173" t="s">
        <v>83</v>
      </c>
      <c r="I173" t="s">
        <v>454</v>
      </c>
      <c r="J173">
        <v>26</v>
      </c>
      <c r="K173" t="s">
        <v>206</v>
      </c>
      <c r="L173" t="s">
        <v>19</v>
      </c>
      <c r="M173" t="s">
        <v>82</v>
      </c>
      <c r="N173">
        <v>0</v>
      </c>
      <c r="O173" s="1">
        <v>44470.746539351851</v>
      </c>
      <c r="P173" s="1">
        <v>44470.761932870373</v>
      </c>
      <c r="Q173">
        <v>1303</v>
      </c>
      <c r="R173">
        <v>27</v>
      </c>
      <c r="S173" t="b">
        <v>0</v>
      </c>
      <c r="T173" t="s">
        <v>88</v>
      </c>
      <c r="U173" t="b">
        <v>0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88</v>
      </c>
      <c r="AJ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</row>
    <row r="174" spans="1:57">
      <c r="A174" t="s">
        <v>455</v>
      </c>
      <c r="B174" t="s">
        <v>80</v>
      </c>
      <c r="C174" t="s">
        <v>456</v>
      </c>
      <c r="D174" t="s">
        <v>82</v>
      </c>
      <c r="E174" s="2" t="str">
        <f>HYPERLINK("capsilon://?command=openfolder&amp;siteaddress=FAM.docvelocity-na8.net&amp;folderid=FX01281204-043A-D879-9F4C-4CE0C2D1C24C","FX210910764")</f>
        <v>FX210910764</v>
      </c>
      <c r="F174" t="s">
        <v>19</v>
      </c>
      <c r="G174" t="s">
        <v>19</v>
      </c>
      <c r="H174" t="s">
        <v>83</v>
      </c>
      <c r="I174" t="s">
        <v>457</v>
      </c>
      <c r="J174">
        <v>152</v>
      </c>
      <c r="K174" t="s">
        <v>85</v>
      </c>
      <c r="L174" t="s">
        <v>86</v>
      </c>
      <c r="M174" t="s">
        <v>87</v>
      </c>
      <c r="N174">
        <v>1</v>
      </c>
      <c r="O174" s="1">
        <v>44470.749189814815</v>
      </c>
      <c r="P174" s="1">
        <v>44473.162164351852</v>
      </c>
      <c r="Q174">
        <v>206929</v>
      </c>
      <c r="R174">
        <v>1552</v>
      </c>
      <c r="S174" t="b">
        <v>0</v>
      </c>
      <c r="T174" t="s">
        <v>88</v>
      </c>
      <c r="U174" t="b">
        <v>0</v>
      </c>
      <c r="V174" t="s">
        <v>117</v>
      </c>
      <c r="W174" s="1">
        <v>44473.162164351852</v>
      </c>
      <c r="X174">
        <v>1130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152</v>
      </c>
      <c r="AE174">
        <v>134</v>
      </c>
      <c r="AF174">
        <v>0</v>
      </c>
      <c r="AG174">
        <v>11</v>
      </c>
      <c r="AH174" t="s">
        <v>88</v>
      </c>
      <c r="AI174" t="s">
        <v>88</v>
      </c>
      <c r="AJ174" t="s">
        <v>88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</row>
    <row r="175" spans="1:57">
      <c r="A175" t="s">
        <v>458</v>
      </c>
      <c r="B175" t="s">
        <v>80</v>
      </c>
      <c r="C175" t="s">
        <v>459</v>
      </c>
      <c r="D175" t="s">
        <v>82</v>
      </c>
      <c r="E175" s="2" t="str">
        <f>HYPERLINK("capsilon://?command=openfolder&amp;siteaddress=FAM.docvelocity-na8.net&amp;folderid=FXF6A6A5F2-708B-5613-7291-6DFE02319772","FX21097830")</f>
        <v>FX21097830</v>
      </c>
      <c r="F175" t="s">
        <v>19</v>
      </c>
      <c r="G175" t="s">
        <v>19</v>
      </c>
      <c r="H175" t="s">
        <v>83</v>
      </c>
      <c r="I175" t="s">
        <v>460</v>
      </c>
      <c r="J175">
        <v>26</v>
      </c>
      <c r="K175" t="s">
        <v>206</v>
      </c>
      <c r="L175" t="s">
        <v>19</v>
      </c>
      <c r="M175" t="s">
        <v>82</v>
      </c>
      <c r="N175">
        <v>0</v>
      </c>
      <c r="O175" s="1">
        <v>44470.826770833337</v>
      </c>
      <c r="P175" s="1">
        <v>44470.827777777777</v>
      </c>
      <c r="Q175">
        <v>87</v>
      </c>
      <c r="R175">
        <v>0</v>
      </c>
      <c r="S175" t="b">
        <v>0</v>
      </c>
      <c r="T175" t="s">
        <v>88</v>
      </c>
      <c r="U175" t="b">
        <v>0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88</v>
      </c>
      <c r="AJ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</row>
    <row r="176" spans="1:57">
      <c r="A176" t="s">
        <v>461</v>
      </c>
      <c r="B176" t="s">
        <v>80</v>
      </c>
      <c r="C176" t="s">
        <v>459</v>
      </c>
      <c r="D176" t="s">
        <v>82</v>
      </c>
      <c r="E176" s="2" t="str">
        <f>HYPERLINK("capsilon://?command=openfolder&amp;siteaddress=FAM.docvelocity-na8.net&amp;folderid=FXF6A6A5F2-708B-5613-7291-6DFE02319772","FX21097830")</f>
        <v>FX21097830</v>
      </c>
      <c r="F176" t="s">
        <v>19</v>
      </c>
      <c r="G176" t="s">
        <v>19</v>
      </c>
      <c r="H176" t="s">
        <v>83</v>
      </c>
      <c r="I176" t="s">
        <v>462</v>
      </c>
      <c r="J176">
        <v>31</v>
      </c>
      <c r="K176" t="s">
        <v>206</v>
      </c>
      <c r="L176" t="s">
        <v>19</v>
      </c>
      <c r="M176" t="s">
        <v>82</v>
      </c>
      <c r="N176">
        <v>0</v>
      </c>
      <c r="O176" s="1">
        <v>44470.832476851851</v>
      </c>
      <c r="P176" s="1">
        <v>44470.83315972222</v>
      </c>
      <c r="Q176">
        <v>59</v>
      </c>
      <c r="R176">
        <v>0</v>
      </c>
      <c r="S176" t="b">
        <v>0</v>
      </c>
      <c r="T176" t="s">
        <v>88</v>
      </c>
      <c r="U176" t="b">
        <v>0</v>
      </c>
      <c r="V176" t="s">
        <v>88</v>
      </c>
      <c r="W176" t="s">
        <v>88</v>
      </c>
      <c r="X176" t="s">
        <v>88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88</v>
      </c>
      <c r="AZ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</row>
    <row r="177" spans="1:57">
      <c r="A177" t="s">
        <v>463</v>
      </c>
      <c r="B177" t="s">
        <v>80</v>
      </c>
      <c r="C177" t="s">
        <v>456</v>
      </c>
      <c r="D177" t="s">
        <v>82</v>
      </c>
      <c r="E177" s="2" t="str">
        <f>HYPERLINK("capsilon://?command=openfolder&amp;siteaddress=FAM.docvelocity-na8.net&amp;folderid=FX01281204-043A-D879-9F4C-4CE0C2D1C24C","FX210910764")</f>
        <v>FX210910764</v>
      </c>
      <c r="F177" t="s">
        <v>19</v>
      </c>
      <c r="G177" t="s">
        <v>19</v>
      </c>
      <c r="H177" t="s">
        <v>83</v>
      </c>
      <c r="I177" t="s">
        <v>457</v>
      </c>
      <c r="J177">
        <v>422</v>
      </c>
      <c r="K177" t="s">
        <v>85</v>
      </c>
      <c r="L177" t="s">
        <v>86</v>
      </c>
      <c r="M177" t="s">
        <v>87</v>
      </c>
      <c r="N177">
        <v>2</v>
      </c>
      <c r="O177" s="1">
        <v>44473.164305555554</v>
      </c>
      <c r="P177" s="1">
        <v>44473.23777777778</v>
      </c>
      <c r="Q177">
        <v>701</v>
      </c>
      <c r="R177">
        <v>5647</v>
      </c>
      <c r="S177" t="b">
        <v>0</v>
      </c>
      <c r="T177" t="s">
        <v>88</v>
      </c>
      <c r="U177" t="b">
        <v>1</v>
      </c>
      <c r="V177" t="s">
        <v>109</v>
      </c>
      <c r="W177" s="1">
        <v>44473.203819444447</v>
      </c>
      <c r="X177">
        <v>2960</v>
      </c>
      <c r="Y177">
        <v>390</v>
      </c>
      <c r="Z177">
        <v>0</v>
      </c>
      <c r="AA177">
        <v>390</v>
      </c>
      <c r="AB177">
        <v>0</v>
      </c>
      <c r="AC177">
        <v>170</v>
      </c>
      <c r="AD177">
        <v>32</v>
      </c>
      <c r="AE177">
        <v>0</v>
      </c>
      <c r="AF177">
        <v>0</v>
      </c>
      <c r="AG177">
        <v>0</v>
      </c>
      <c r="AH177" t="s">
        <v>176</v>
      </c>
      <c r="AI177" s="1">
        <v>44473.23777777778</v>
      </c>
      <c r="AJ177">
        <v>2687</v>
      </c>
      <c r="AK177">
        <v>5</v>
      </c>
      <c r="AL177">
        <v>0</v>
      </c>
      <c r="AM177">
        <v>5</v>
      </c>
      <c r="AN177">
        <v>0</v>
      </c>
      <c r="AO177">
        <v>4</v>
      </c>
      <c r="AP177">
        <v>27</v>
      </c>
      <c r="AQ177">
        <v>0</v>
      </c>
      <c r="AR177">
        <v>0</v>
      </c>
      <c r="AS177">
        <v>0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</row>
    <row r="178" spans="1:57">
      <c r="A178" t="s">
        <v>464</v>
      </c>
      <c r="B178" t="s">
        <v>80</v>
      </c>
      <c r="C178" t="s">
        <v>151</v>
      </c>
      <c r="D178" t="s">
        <v>82</v>
      </c>
      <c r="E178" s="2" t="str">
        <f>HYPERLINK("capsilon://?command=openfolder&amp;siteaddress=FAM.docvelocity-na8.net&amp;folderid=FXE05B1179-74CA-EDBD-01FF-FA6FDFEBD675","FX210914943")</f>
        <v>FX210914943</v>
      </c>
      <c r="F178" t="s">
        <v>19</v>
      </c>
      <c r="G178" t="s">
        <v>19</v>
      </c>
      <c r="H178" t="s">
        <v>83</v>
      </c>
      <c r="I178" t="s">
        <v>465</v>
      </c>
      <c r="J178">
        <v>128</v>
      </c>
      <c r="K178" t="s">
        <v>85</v>
      </c>
      <c r="L178" t="s">
        <v>86</v>
      </c>
      <c r="M178" t="s">
        <v>87</v>
      </c>
      <c r="N178">
        <v>2</v>
      </c>
      <c r="O178" s="1">
        <v>44473.346307870372</v>
      </c>
      <c r="P178" s="1">
        <v>44473.387199074074</v>
      </c>
      <c r="Q178">
        <v>2067</v>
      </c>
      <c r="R178">
        <v>1466</v>
      </c>
      <c r="S178" t="b">
        <v>0</v>
      </c>
      <c r="T178" t="s">
        <v>88</v>
      </c>
      <c r="U178" t="b">
        <v>0</v>
      </c>
      <c r="V178" t="s">
        <v>247</v>
      </c>
      <c r="W178" s="1">
        <v>44473.361192129632</v>
      </c>
      <c r="X178">
        <v>937</v>
      </c>
      <c r="Y178">
        <v>124</v>
      </c>
      <c r="Z178">
        <v>0</v>
      </c>
      <c r="AA178">
        <v>124</v>
      </c>
      <c r="AB178">
        <v>0</v>
      </c>
      <c r="AC178">
        <v>51</v>
      </c>
      <c r="AD178">
        <v>4</v>
      </c>
      <c r="AE178">
        <v>0</v>
      </c>
      <c r="AF178">
        <v>0</v>
      </c>
      <c r="AG178">
        <v>0</v>
      </c>
      <c r="AH178" t="s">
        <v>176</v>
      </c>
      <c r="AI178" s="1">
        <v>44473.387199074074</v>
      </c>
      <c r="AJ178">
        <v>523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0</v>
      </c>
      <c r="AS178">
        <v>0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</row>
    <row r="179" spans="1:57">
      <c r="A179" t="s">
        <v>466</v>
      </c>
      <c r="B179" t="s">
        <v>80</v>
      </c>
      <c r="C179" t="s">
        <v>151</v>
      </c>
      <c r="D179" t="s">
        <v>82</v>
      </c>
      <c r="E179" s="2" t="str">
        <f>HYPERLINK("capsilon://?command=openfolder&amp;siteaddress=FAM.docvelocity-na8.net&amp;folderid=FXE05B1179-74CA-EDBD-01FF-FA6FDFEBD675","FX210914943")</f>
        <v>FX210914943</v>
      </c>
      <c r="F179" t="s">
        <v>19</v>
      </c>
      <c r="G179" t="s">
        <v>19</v>
      </c>
      <c r="H179" t="s">
        <v>83</v>
      </c>
      <c r="I179" t="s">
        <v>467</v>
      </c>
      <c r="J179">
        <v>133</v>
      </c>
      <c r="K179" t="s">
        <v>85</v>
      </c>
      <c r="L179" t="s">
        <v>86</v>
      </c>
      <c r="M179" t="s">
        <v>87</v>
      </c>
      <c r="N179">
        <v>2</v>
      </c>
      <c r="O179" s="1">
        <v>44473.349062499998</v>
      </c>
      <c r="P179" s="1">
        <v>44473.392141203702</v>
      </c>
      <c r="Q179">
        <v>1493</v>
      </c>
      <c r="R179">
        <v>2229</v>
      </c>
      <c r="S179" t="b">
        <v>0</v>
      </c>
      <c r="T179" t="s">
        <v>88</v>
      </c>
      <c r="U179" t="b">
        <v>0</v>
      </c>
      <c r="V179" t="s">
        <v>180</v>
      </c>
      <c r="W179" s="1">
        <v>44473.371064814812</v>
      </c>
      <c r="X179">
        <v>1779</v>
      </c>
      <c r="Y179">
        <v>144</v>
      </c>
      <c r="Z179">
        <v>0</v>
      </c>
      <c r="AA179">
        <v>144</v>
      </c>
      <c r="AB179">
        <v>0</v>
      </c>
      <c r="AC179">
        <v>136</v>
      </c>
      <c r="AD179">
        <v>-11</v>
      </c>
      <c r="AE179">
        <v>0</v>
      </c>
      <c r="AF179">
        <v>0</v>
      </c>
      <c r="AG179">
        <v>0</v>
      </c>
      <c r="AH179" t="s">
        <v>176</v>
      </c>
      <c r="AI179" s="1">
        <v>44473.392141203702</v>
      </c>
      <c r="AJ179">
        <v>426</v>
      </c>
      <c r="AK179">
        <v>2</v>
      </c>
      <c r="AL179">
        <v>0</v>
      </c>
      <c r="AM179">
        <v>2</v>
      </c>
      <c r="AN179">
        <v>0</v>
      </c>
      <c r="AO179">
        <v>1</v>
      </c>
      <c r="AP179">
        <v>-13</v>
      </c>
      <c r="AQ179">
        <v>0</v>
      </c>
      <c r="AR179">
        <v>0</v>
      </c>
      <c r="AS179">
        <v>0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</row>
    <row r="180" spans="1:57">
      <c r="A180" t="s">
        <v>468</v>
      </c>
      <c r="B180" t="s">
        <v>80</v>
      </c>
      <c r="C180" t="s">
        <v>151</v>
      </c>
      <c r="D180" t="s">
        <v>82</v>
      </c>
      <c r="E180" s="2" t="str">
        <f>HYPERLINK("capsilon://?command=openfolder&amp;siteaddress=FAM.docvelocity-na8.net&amp;folderid=FXE05B1179-74CA-EDBD-01FF-FA6FDFEBD675","FX210914943")</f>
        <v>FX210914943</v>
      </c>
      <c r="F180" t="s">
        <v>19</v>
      </c>
      <c r="G180" t="s">
        <v>19</v>
      </c>
      <c r="H180" t="s">
        <v>83</v>
      </c>
      <c r="I180" t="s">
        <v>469</v>
      </c>
      <c r="J180">
        <v>65</v>
      </c>
      <c r="K180" t="s">
        <v>85</v>
      </c>
      <c r="L180" t="s">
        <v>86</v>
      </c>
      <c r="M180" t="s">
        <v>87</v>
      </c>
      <c r="N180">
        <v>2</v>
      </c>
      <c r="O180" s="1">
        <v>44473.349548611113</v>
      </c>
      <c r="P180" s="1">
        <v>44473.397048611114</v>
      </c>
      <c r="Q180">
        <v>3117</v>
      </c>
      <c r="R180">
        <v>987</v>
      </c>
      <c r="S180" t="b">
        <v>0</v>
      </c>
      <c r="T180" t="s">
        <v>88</v>
      </c>
      <c r="U180" t="b">
        <v>0</v>
      </c>
      <c r="V180" t="s">
        <v>117</v>
      </c>
      <c r="W180" s="1">
        <v>44473.358055555553</v>
      </c>
      <c r="X180">
        <v>564</v>
      </c>
      <c r="Y180">
        <v>144</v>
      </c>
      <c r="Z180">
        <v>0</v>
      </c>
      <c r="AA180">
        <v>144</v>
      </c>
      <c r="AB180">
        <v>0</v>
      </c>
      <c r="AC180">
        <v>134</v>
      </c>
      <c r="AD180">
        <v>-79</v>
      </c>
      <c r="AE180">
        <v>0</v>
      </c>
      <c r="AF180">
        <v>0</v>
      </c>
      <c r="AG180">
        <v>0</v>
      </c>
      <c r="AH180" t="s">
        <v>176</v>
      </c>
      <c r="AI180" s="1">
        <v>44473.397048611114</v>
      </c>
      <c r="AJ180">
        <v>423</v>
      </c>
      <c r="AK180">
        <v>2</v>
      </c>
      <c r="AL180">
        <v>0</v>
      </c>
      <c r="AM180">
        <v>2</v>
      </c>
      <c r="AN180">
        <v>0</v>
      </c>
      <c r="AO180">
        <v>1</v>
      </c>
      <c r="AP180">
        <v>-81</v>
      </c>
      <c r="AQ180">
        <v>0</v>
      </c>
      <c r="AR180">
        <v>0</v>
      </c>
      <c r="AS180">
        <v>0</v>
      </c>
      <c r="AT180" t="s">
        <v>88</v>
      </c>
      <c r="AU180" t="s">
        <v>88</v>
      </c>
      <c r="AV180" t="s">
        <v>88</v>
      </c>
      <c r="AW180" t="s">
        <v>88</v>
      </c>
      <c r="AX180" t="s">
        <v>88</v>
      </c>
      <c r="AY180" t="s">
        <v>88</v>
      </c>
      <c r="AZ180" t="s">
        <v>88</v>
      </c>
      <c r="BA180" t="s">
        <v>88</v>
      </c>
      <c r="BB180" t="s">
        <v>88</v>
      </c>
      <c r="BC180" t="s">
        <v>88</v>
      </c>
      <c r="BD180" t="s">
        <v>88</v>
      </c>
      <c r="BE180" t="s">
        <v>88</v>
      </c>
    </row>
    <row r="181" spans="1:57">
      <c r="A181" t="s">
        <v>470</v>
      </c>
      <c r="B181" t="s">
        <v>80</v>
      </c>
      <c r="C181" t="s">
        <v>151</v>
      </c>
      <c r="D181" t="s">
        <v>82</v>
      </c>
      <c r="E181" s="2" t="str">
        <f>HYPERLINK("capsilon://?command=openfolder&amp;siteaddress=FAM.docvelocity-na8.net&amp;folderid=FXE05B1179-74CA-EDBD-01FF-FA6FDFEBD675","FX210914943")</f>
        <v>FX210914943</v>
      </c>
      <c r="F181" t="s">
        <v>19</v>
      </c>
      <c r="G181" t="s">
        <v>19</v>
      </c>
      <c r="H181" t="s">
        <v>83</v>
      </c>
      <c r="I181" t="s">
        <v>471</v>
      </c>
      <c r="J181">
        <v>148</v>
      </c>
      <c r="K181" t="s">
        <v>85</v>
      </c>
      <c r="L181" t="s">
        <v>86</v>
      </c>
      <c r="M181" t="s">
        <v>87</v>
      </c>
      <c r="N181">
        <v>2</v>
      </c>
      <c r="O181" s="1">
        <v>44473.350277777776</v>
      </c>
      <c r="P181" s="1">
        <v>44473.401365740741</v>
      </c>
      <c r="Q181">
        <v>3733</v>
      </c>
      <c r="R181">
        <v>681</v>
      </c>
      <c r="S181" t="b">
        <v>0</v>
      </c>
      <c r="T181" t="s">
        <v>88</v>
      </c>
      <c r="U181" t="b">
        <v>0</v>
      </c>
      <c r="V181" t="s">
        <v>117</v>
      </c>
      <c r="W181" s="1">
        <v>44473.361643518518</v>
      </c>
      <c r="X181">
        <v>309</v>
      </c>
      <c r="Y181">
        <v>144</v>
      </c>
      <c r="Z181">
        <v>0</v>
      </c>
      <c r="AA181">
        <v>144</v>
      </c>
      <c r="AB181">
        <v>0</v>
      </c>
      <c r="AC181">
        <v>69</v>
      </c>
      <c r="AD181">
        <v>4</v>
      </c>
      <c r="AE181">
        <v>0</v>
      </c>
      <c r="AF181">
        <v>0</v>
      </c>
      <c r="AG181">
        <v>0</v>
      </c>
      <c r="AH181" t="s">
        <v>176</v>
      </c>
      <c r="AI181" s="1">
        <v>44473.401365740741</v>
      </c>
      <c r="AJ181">
        <v>372</v>
      </c>
      <c r="AK181">
        <v>2</v>
      </c>
      <c r="AL181">
        <v>0</v>
      </c>
      <c r="AM181">
        <v>2</v>
      </c>
      <c r="AN181">
        <v>0</v>
      </c>
      <c r="AO181">
        <v>1</v>
      </c>
      <c r="AP181">
        <v>2</v>
      </c>
      <c r="AQ181">
        <v>0</v>
      </c>
      <c r="AR181">
        <v>0</v>
      </c>
      <c r="AS181">
        <v>0</v>
      </c>
      <c r="AT181" t="s">
        <v>88</v>
      </c>
      <c r="AU181" t="s">
        <v>88</v>
      </c>
      <c r="AV181" t="s">
        <v>88</v>
      </c>
      <c r="AW181" t="s">
        <v>88</v>
      </c>
      <c r="AX181" t="s">
        <v>88</v>
      </c>
      <c r="AY181" t="s">
        <v>88</v>
      </c>
      <c r="AZ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</row>
    <row r="182" spans="1:57">
      <c r="A182" t="s">
        <v>472</v>
      </c>
      <c r="B182" t="s">
        <v>80</v>
      </c>
      <c r="C182" t="s">
        <v>151</v>
      </c>
      <c r="D182" t="s">
        <v>82</v>
      </c>
      <c r="E182" s="2" t="str">
        <f>HYPERLINK("capsilon://?command=openfolder&amp;siteaddress=FAM.docvelocity-na8.net&amp;folderid=FXE05B1179-74CA-EDBD-01FF-FA6FDFEBD675","FX210914943")</f>
        <v>FX210914943</v>
      </c>
      <c r="F182" t="s">
        <v>19</v>
      </c>
      <c r="G182" t="s">
        <v>19</v>
      </c>
      <c r="H182" t="s">
        <v>83</v>
      </c>
      <c r="I182" t="s">
        <v>473</v>
      </c>
      <c r="J182">
        <v>76</v>
      </c>
      <c r="K182" t="s">
        <v>85</v>
      </c>
      <c r="L182" t="s">
        <v>86</v>
      </c>
      <c r="M182" t="s">
        <v>87</v>
      </c>
      <c r="N182">
        <v>2</v>
      </c>
      <c r="O182" s="1">
        <v>44473.355717592596</v>
      </c>
      <c r="P182" s="1">
        <v>44473.40452546296</v>
      </c>
      <c r="Q182">
        <v>3244</v>
      </c>
      <c r="R182">
        <v>973</v>
      </c>
      <c r="S182" t="b">
        <v>0</v>
      </c>
      <c r="T182" t="s">
        <v>88</v>
      </c>
      <c r="U182" t="b">
        <v>0</v>
      </c>
      <c r="V182" t="s">
        <v>114</v>
      </c>
      <c r="W182" s="1">
        <v>44473.372384259259</v>
      </c>
      <c r="X182">
        <v>657</v>
      </c>
      <c r="Y182">
        <v>144</v>
      </c>
      <c r="Z182">
        <v>0</v>
      </c>
      <c r="AA182">
        <v>144</v>
      </c>
      <c r="AB182">
        <v>0</v>
      </c>
      <c r="AC182">
        <v>137</v>
      </c>
      <c r="AD182">
        <v>-68</v>
      </c>
      <c r="AE182">
        <v>0</v>
      </c>
      <c r="AF182">
        <v>0</v>
      </c>
      <c r="AG182">
        <v>0</v>
      </c>
      <c r="AH182" t="s">
        <v>176</v>
      </c>
      <c r="AI182" s="1">
        <v>44473.40452546296</v>
      </c>
      <c r="AJ182">
        <v>273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-68</v>
      </c>
      <c r="AQ182">
        <v>0</v>
      </c>
      <c r="AR182">
        <v>0</v>
      </c>
      <c r="AS182">
        <v>0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</row>
    <row r="183" spans="1:57">
      <c r="A183" t="s">
        <v>474</v>
      </c>
      <c r="B183" t="s">
        <v>80</v>
      </c>
      <c r="C183" t="s">
        <v>475</v>
      </c>
      <c r="D183" t="s">
        <v>82</v>
      </c>
      <c r="E183" s="2" t="str">
        <f>HYPERLINK("capsilon://?command=openfolder&amp;siteaddress=FAM.docvelocity-na8.net&amp;folderid=FX77428320-9B19-C134-8E7A-E8AF06E1A93F","FX210913476")</f>
        <v>FX210913476</v>
      </c>
      <c r="F183" t="s">
        <v>19</v>
      </c>
      <c r="G183" t="s">
        <v>19</v>
      </c>
      <c r="H183" t="s">
        <v>83</v>
      </c>
      <c r="I183" t="s">
        <v>476</v>
      </c>
      <c r="J183">
        <v>67</v>
      </c>
      <c r="K183" t="s">
        <v>85</v>
      </c>
      <c r="L183" t="s">
        <v>86</v>
      </c>
      <c r="M183" t="s">
        <v>87</v>
      </c>
      <c r="N183">
        <v>1</v>
      </c>
      <c r="O183" s="1">
        <v>44470.121122685188</v>
      </c>
      <c r="P183" s="1">
        <v>44470.172511574077</v>
      </c>
      <c r="Q183">
        <v>2788</v>
      </c>
      <c r="R183">
        <v>1652</v>
      </c>
      <c r="S183" t="b">
        <v>0</v>
      </c>
      <c r="T183" t="s">
        <v>88</v>
      </c>
      <c r="U183" t="b">
        <v>0</v>
      </c>
      <c r="V183" t="s">
        <v>117</v>
      </c>
      <c r="W183" s="1">
        <v>44470.172511574077</v>
      </c>
      <c r="X183">
        <v>118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67</v>
      </c>
      <c r="AE183">
        <v>63</v>
      </c>
      <c r="AF183">
        <v>0</v>
      </c>
      <c r="AG183">
        <v>2</v>
      </c>
      <c r="AH183" t="s">
        <v>88</v>
      </c>
      <c r="AI183" t="s">
        <v>88</v>
      </c>
      <c r="AJ183" t="s">
        <v>88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</row>
    <row r="184" spans="1:57">
      <c r="A184" t="s">
        <v>477</v>
      </c>
      <c r="B184" t="s">
        <v>80</v>
      </c>
      <c r="C184" t="s">
        <v>475</v>
      </c>
      <c r="D184" t="s">
        <v>82</v>
      </c>
      <c r="E184" s="2" t="str">
        <f>HYPERLINK("capsilon://?command=openfolder&amp;siteaddress=FAM.docvelocity-na8.net&amp;folderid=FX77428320-9B19-C134-8E7A-E8AF06E1A93F","FX210913476")</f>
        <v>FX210913476</v>
      </c>
      <c r="F184" t="s">
        <v>19</v>
      </c>
      <c r="G184" t="s">
        <v>19</v>
      </c>
      <c r="H184" t="s">
        <v>83</v>
      </c>
      <c r="I184" t="s">
        <v>476</v>
      </c>
      <c r="J184">
        <v>134</v>
      </c>
      <c r="K184" t="s">
        <v>85</v>
      </c>
      <c r="L184" t="s">
        <v>86</v>
      </c>
      <c r="M184" t="s">
        <v>87</v>
      </c>
      <c r="N184">
        <v>2</v>
      </c>
      <c r="O184" s="1">
        <v>44470.174108796295</v>
      </c>
      <c r="P184" s="1">
        <v>44470.200879629629</v>
      </c>
      <c r="Q184">
        <v>147</v>
      </c>
      <c r="R184">
        <v>2166</v>
      </c>
      <c r="S184" t="b">
        <v>0</v>
      </c>
      <c r="T184" t="s">
        <v>88</v>
      </c>
      <c r="U184" t="b">
        <v>1</v>
      </c>
      <c r="V184" t="s">
        <v>247</v>
      </c>
      <c r="W184" s="1">
        <v>44470.192685185182</v>
      </c>
      <c r="X184">
        <v>1473</v>
      </c>
      <c r="Y184">
        <v>109</v>
      </c>
      <c r="Z184">
        <v>0</v>
      </c>
      <c r="AA184">
        <v>109</v>
      </c>
      <c r="AB184">
        <v>0</v>
      </c>
      <c r="AC184">
        <v>49</v>
      </c>
      <c r="AD184">
        <v>25</v>
      </c>
      <c r="AE184">
        <v>0</v>
      </c>
      <c r="AF184">
        <v>0</v>
      </c>
      <c r="AG184">
        <v>0</v>
      </c>
      <c r="AH184" t="s">
        <v>176</v>
      </c>
      <c r="AI184" s="1">
        <v>44470.200879629629</v>
      </c>
      <c r="AJ184">
        <v>681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25</v>
      </c>
      <c r="AQ184">
        <v>0</v>
      </c>
      <c r="AR184">
        <v>0</v>
      </c>
      <c r="AS184">
        <v>0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</row>
    <row r="185" spans="1:57">
      <c r="A185" t="s">
        <v>478</v>
      </c>
      <c r="B185" t="s">
        <v>80</v>
      </c>
      <c r="C185" t="s">
        <v>479</v>
      </c>
      <c r="D185" t="s">
        <v>82</v>
      </c>
      <c r="E185" s="2" t="str">
        <f>HYPERLINK("capsilon://?command=openfolder&amp;siteaddress=FAM.docvelocity-na8.net&amp;folderid=FX1F351F74-AA0A-CEBC-D1DE-E72260B9B622","FX21098485")</f>
        <v>FX21098485</v>
      </c>
      <c r="F185" t="s">
        <v>19</v>
      </c>
      <c r="G185" t="s">
        <v>19</v>
      </c>
      <c r="H185" t="s">
        <v>83</v>
      </c>
      <c r="I185" t="s">
        <v>480</v>
      </c>
      <c r="J185">
        <v>29</v>
      </c>
      <c r="K185" t="s">
        <v>85</v>
      </c>
      <c r="L185" t="s">
        <v>86</v>
      </c>
      <c r="M185" t="s">
        <v>87</v>
      </c>
      <c r="N185">
        <v>2</v>
      </c>
      <c r="O185" s="1">
        <v>44473.395416666666</v>
      </c>
      <c r="P185" s="1">
        <v>44473.405752314815</v>
      </c>
      <c r="Q185">
        <v>672</v>
      </c>
      <c r="R185">
        <v>221</v>
      </c>
      <c r="S185" t="b">
        <v>0</v>
      </c>
      <c r="T185" t="s">
        <v>88</v>
      </c>
      <c r="U185" t="b">
        <v>0</v>
      </c>
      <c r="V185" t="s">
        <v>89</v>
      </c>
      <c r="W185" s="1">
        <v>44473.401736111111</v>
      </c>
      <c r="X185">
        <v>115</v>
      </c>
      <c r="Y185">
        <v>9</v>
      </c>
      <c r="Z185">
        <v>0</v>
      </c>
      <c r="AA185">
        <v>9</v>
      </c>
      <c r="AB185">
        <v>0</v>
      </c>
      <c r="AC185">
        <v>3</v>
      </c>
      <c r="AD185">
        <v>20</v>
      </c>
      <c r="AE185">
        <v>0</v>
      </c>
      <c r="AF185">
        <v>0</v>
      </c>
      <c r="AG185">
        <v>0</v>
      </c>
      <c r="AH185" t="s">
        <v>176</v>
      </c>
      <c r="AI185" s="1">
        <v>44473.405752314815</v>
      </c>
      <c r="AJ185">
        <v>106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20</v>
      </c>
      <c r="AQ185">
        <v>0</v>
      </c>
      <c r="AR185">
        <v>0</v>
      </c>
      <c r="AS185">
        <v>0</v>
      </c>
      <c r="AT185" t="s">
        <v>88</v>
      </c>
      <c r="AU185" t="s">
        <v>88</v>
      </c>
      <c r="AV185" t="s">
        <v>88</v>
      </c>
      <c r="AW185" t="s">
        <v>88</v>
      </c>
      <c r="AX185" t="s">
        <v>88</v>
      </c>
      <c r="AY185" t="s">
        <v>88</v>
      </c>
      <c r="AZ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</row>
    <row r="186" spans="1:57">
      <c r="A186" t="s">
        <v>481</v>
      </c>
      <c r="B186" t="s">
        <v>80</v>
      </c>
      <c r="C186" t="s">
        <v>482</v>
      </c>
      <c r="D186" t="s">
        <v>82</v>
      </c>
      <c r="E186" s="2" t="str">
        <f>HYPERLINK("capsilon://?command=openfolder&amp;siteaddress=FAM.docvelocity-na8.net&amp;folderid=FX34EAA8FF-2D19-B7E7-5BA5-B1F2B15F6D93","FX21098146")</f>
        <v>FX21098146</v>
      </c>
      <c r="F186" t="s">
        <v>19</v>
      </c>
      <c r="G186" t="s">
        <v>19</v>
      </c>
      <c r="H186" t="s">
        <v>83</v>
      </c>
      <c r="I186" t="s">
        <v>483</v>
      </c>
      <c r="J186">
        <v>66</v>
      </c>
      <c r="K186" t="s">
        <v>85</v>
      </c>
      <c r="L186" t="s">
        <v>86</v>
      </c>
      <c r="M186" t="s">
        <v>87</v>
      </c>
      <c r="N186">
        <v>2</v>
      </c>
      <c r="O186" s="1">
        <v>44470.323634259257</v>
      </c>
      <c r="P186" s="1">
        <v>44470.377175925925</v>
      </c>
      <c r="Q186">
        <v>2806</v>
      </c>
      <c r="R186">
        <v>1820</v>
      </c>
      <c r="S186" t="b">
        <v>0</v>
      </c>
      <c r="T186" t="s">
        <v>88</v>
      </c>
      <c r="U186" t="b">
        <v>0</v>
      </c>
      <c r="V186" t="s">
        <v>114</v>
      </c>
      <c r="W186" s="1">
        <v>44470.365567129629</v>
      </c>
      <c r="X186">
        <v>1096</v>
      </c>
      <c r="Y186">
        <v>0</v>
      </c>
      <c r="Z186">
        <v>0</v>
      </c>
      <c r="AA186">
        <v>0</v>
      </c>
      <c r="AB186">
        <v>52</v>
      </c>
      <c r="AC186">
        <v>0</v>
      </c>
      <c r="AD186">
        <v>66</v>
      </c>
      <c r="AE186">
        <v>0</v>
      </c>
      <c r="AF186">
        <v>0</v>
      </c>
      <c r="AG186">
        <v>0</v>
      </c>
      <c r="AH186" t="s">
        <v>164</v>
      </c>
      <c r="AI186" s="1">
        <v>44470.377175925925</v>
      </c>
      <c r="AJ186">
        <v>235</v>
      </c>
      <c r="AK186">
        <v>0</v>
      </c>
      <c r="AL186">
        <v>0</v>
      </c>
      <c r="AM186">
        <v>0</v>
      </c>
      <c r="AN186">
        <v>52</v>
      </c>
      <c r="AO186">
        <v>0</v>
      </c>
      <c r="AP186">
        <v>66</v>
      </c>
      <c r="AQ186">
        <v>0</v>
      </c>
      <c r="AR186">
        <v>0</v>
      </c>
      <c r="AS186">
        <v>0</v>
      </c>
      <c r="AT186" t="s">
        <v>88</v>
      </c>
      <c r="AU186" t="s">
        <v>88</v>
      </c>
      <c r="AV186" t="s">
        <v>88</v>
      </c>
      <c r="AW186" t="s">
        <v>88</v>
      </c>
      <c r="AX186" t="s">
        <v>88</v>
      </c>
      <c r="AY186" t="s">
        <v>88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</row>
    <row r="187" spans="1:57">
      <c r="A187" t="s">
        <v>484</v>
      </c>
      <c r="B187" t="s">
        <v>80</v>
      </c>
      <c r="C187" t="s">
        <v>485</v>
      </c>
      <c r="D187" t="s">
        <v>82</v>
      </c>
      <c r="E187" s="2" t="str">
        <f>HYPERLINK("capsilon://?command=openfolder&amp;siteaddress=FAM.docvelocity-na8.net&amp;folderid=FXF724936D-534E-A94A-776F-FBABDACD36CB","FX210912998")</f>
        <v>FX210912998</v>
      </c>
      <c r="F187" t="s">
        <v>19</v>
      </c>
      <c r="G187" t="s">
        <v>19</v>
      </c>
      <c r="H187" t="s">
        <v>83</v>
      </c>
      <c r="I187" t="s">
        <v>486</v>
      </c>
      <c r="J187">
        <v>31</v>
      </c>
      <c r="K187" t="s">
        <v>85</v>
      </c>
      <c r="L187" t="s">
        <v>86</v>
      </c>
      <c r="M187" t="s">
        <v>87</v>
      </c>
      <c r="N187">
        <v>2</v>
      </c>
      <c r="O187" s="1">
        <v>44473.493171296293</v>
      </c>
      <c r="P187" s="1">
        <v>44473.501493055555</v>
      </c>
      <c r="Q187">
        <v>531</v>
      </c>
      <c r="R187">
        <v>188</v>
      </c>
      <c r="S187" t="b">
        <v>0</v>
      </c>
      <c r="T187" t="s">
        <v>88</v>
      </c>
      <c r="U187" t="b">
        <v>0</v>
      </c>
      <c r="V187" t="s">
        <v>138</v>
      </c>
      <c r="W187" s="1">
        <v>44473.495196759257</v>
      </c>
      <c r="X187">
        <v>131</v>
      </c>
      <c r="Y187">
        <v>0</v>
      </c>
      <c r="Z187">
        <v>0</v>
      </c>
      <c r="AA187">
        <v>0</v>
      </c>
      <c r="AB187">
        <v>27</v>
      </c>
      <c r="AC187">
        <v>0</v>
      </c>
      <c r="AD187">
        <v>31</v>
      </c>
      <c r="AE187">
        <v>0</v>
      </c>
      <c r="AF187">
        <v>0</v>
      </c>
      <c r="AG187">
        <v>0</v>
      </c>
      <c r="AH187" t="s">
        <v>93</v>
      </c>
      <c r="AI187" s="1">
        <v>44473.501493055555</v>
      </c>
      <c r="AJ187">
        <v>22</v>
      </c>
      <c r="AK187">
        <v>0</v>
      </c>
      <c r="AL187">
        <v>0</v>
      </c>
      <c r="AM187">
        <v>0</v>
      </c>
      <c r="AN187">
        <v>27</v>
      </c>
      <c r="AO187">
        <v>0</v>
      </c>
      <c r="AP187">
        <v>31</v>
      </c>
      <c r="AQ187">
        <v>0</v>
      </c>
      <c r="AR187">
        <v>0</v>
      </c>
      <c r="AS187">
        <v>0</v>
      </c>
      <c r="AT187" t="s">
        <v>88</v>
      </c>
      <c r="AU187" t="s">
        <v>88</v>
      </c>
      <c r="AV187" t="s">
        <v>88</v>
      </c>
      <c r="AW187" t="s">
        <v>88</v>
      </c>
      <c r="AX187" t="s">
        <v>88</v>
      </c>
      <c r="AY187" t="s">
        <v>88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</row>
    <row r="188" spans="1:57">
      <c r="A188" t="s">
        <v>487</v>
      </c>
      <c r="B188" t="s">
        <v>80</v>
      </c>
      <c r="C188" t="s">
        <v>485</v>
      </c>
      <c r="D188" t="s">
        <v>82</v>
      </c>
      <c r="E188" s="2" t="str">
        <f>HYPERLINK("capsilon://?command=openfolder&amp;siteaddress=FAM.docvelocity-na8.net&amp;folderid=FXF724936D-534E-A94A-776F-FBABDACD36CB","FX210912998")</f>
        <v>FX210912998</v>
      </c>
      <c r="F188" t="s">
        <v>19</v>
      </c>
      <c r="G188" t="s">
        <v>19</v>
      </c>
      <c r="H188" t="s">
        <v>83</v>
      </c>
      <c r="I188" t="s">
        <v>488</v>
      </c>
      <c r="J188">
        <v>31</v>
      </c>
      <c r="K188" t="s">
        <v>85</v>
      </c>
      <c r="L188" t="s">
        <v>86</v>
      </c>
      <c r="M188" t="s">
        <v>87</v>
      </c>
      <c r="N188">
        <v>2</v>
      </c>
      <c r="O188" s="1">
        <v>44473.493518518517</v>
      </c>
      <c r="P188" s="1">
        <v>44473.501585648148</v>
      </c>
      <c r="Q188">
        <v>564</v>
      </c>
      <c r="R188">
        <v>133</v>
      </c>
      <c r="S188" t="b">
        <v>0</v>
      </c>
      <c r="T188" t="s">
        <v>88</v>
      </c>
      <c r="U188" t="b">
        <v>0</v>
      </c>
      <c r="V188" t="s">
        <v>136</v>
      </c>
      <c r="W188" s="1">
        <v>44473.495000000003</v>
      </c>
      <c r="X188">
        <v>125</v>
      </c>
      <c r="Y188">
        <v>0</v>
      </c>
      <c r="Z188">
        <v>0</v>
      </c>
      <c r="AA188">
        <v>0</v>
      </c>
      <c r="AB188">
        <v>27</v>
      </c>
      <c r="AC188">
        <v>0</v>
      </c>
      <c r="AD188">
        <v>31</v>
      </c>
      <c r="AE188">
        <v>0</v>
      </c>
      <c r="AF188">
        <v>0</v>
      </c>
      <c r="AG188">
        <v>0</v>
      </c>
      <c r="AH188" t="s">
        <v>93</v>
      </c>
      <c r="AI188" s="1">
        <v>44473.501585648148</v>
      </c>
      <c r="AJ188">
        <v>8</v>
      </c>
      <c r="AK188">
        <v>0</v>
      </c>
      <c r="AL188">
        <v>0</v>
      </c>
      <c r="AM188">
        <v>0</v>
      </c>
      <c r="AN188">
        <v>27</v>
      </c>
      <c r="AO188">
        <v>0</v>
      </c>
      <c r="AP188">
        <v>31</v>
      </c>
      <c r="AQ188">
        <v>0</v>
      </c>
      <c r="AR188">
        <v>0</v>
      </c>
      <c r="AS188">
        <v>0</v>
      </c>
      <c r="AT188" t="s">
        <v>88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</row>
    <row r="189" spans="1:57">
      <c r="A189" t="s">
        <v>489</v>
      </c>
      <c r="B189" t="s">
        <v>80</v>
      </c>
      <c r="C189" t="s">
        <v>490</v>
      </c>
      <c r="D189" t="s">
        <v>82</v>
      </c>
      <c r="E189" s="2" t="str">
        <f>HYPERLINK("capsilon://?command=openfolder&amp;siteaddress=FAM.docvelocity-na8.net&amp;folderid=FXCCDD8894-4518-75BD-9BFE-A2C07CEB55B0","FX210914672")</f>
        <v>FX210914672</v>
      </c>
      <c r="F189" t="s">
        <v>19</v>
      </c>
      <c r="G189" t="s">
        <v>19</v>
      </c>
      <c r="H189" t="s">
        <v>83</v>
      </c>
      <c r="I189" t="s">
        <v>491</v>
      </c>
      <c r="J189">
        <v>26</v>
      </c>
      <c r="K189" t="s">
        <v>85</v>
      </c>
      <c r="L189" t="s">
        <v>86</v>
      </c>
      <c r="M189" t="s">
        <v>87</v>
      </c>
      <c r="N189">
        <v>2</v>
      </c>
      <c r="O189" s="1">
        <v>44473.574247685188</v>
      </c>
      <c r="P189" s="1">
        <v>44473.595219907409</v>
      </c>
      <c r="Q189">
        <v>655</v>
      </c>
      <c r="R189">
        <v>1157</v>
      </c>
      <c r="S189" t="b">
        <v>0</v>
      </c>
      <c r="T189" t="s">
        <v>88</v>
      </c>
      <c r="U189" t="b">
        <v>0</v>
      </c>
      <c r="V189" t="s">
        <v>138</v>
      </c>
      <c r="W189" s="1">
        <v>44473.579189814816</v>
      </c>
      <c r="X189">
        <v>183</v>
      </c>
      <c r="Y189">
        <v>21</v>
      </c>
      <c r="Z189">
        <v>0</v>
      </c>
      <c r="AA189">
        <v>21</v>
      </c>
      <c r="AB189">
        <v>0</v>
      </c>
      <c r="AC189">
        <v>7</v>
      </c>
      <c r="AD189">
        <v>5</v>
      </c>
      <c r="AE189">
        <v>0</v>
      </c>
      <c r="AF189">
        <v>0</v>
      </c>
      <c r="AG189">
        <v>0</v>
      </c>
      <c r="AH189" t="s">
        <v>97</v>
      </c>
      <c r="AI189" s="1">
        <v>44473.595219907409</v>
      </c>
      <c r="AJ189">
        <v>974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</v>
      </c>
      <c r="AQ189">
        <v>0</v>
      </c>
      <c r="AR189">
        <v>0</v>
      </c>
      <c r="AS189">
        <v>0</v>
      </c>
      <c r="AT189" t="s">
        <v>88</v>
      </c>
      <c r="AU189" t="s">
        <v>88</v>
      </c>
      <c r="AV189" t="s">
        <v>88</v>
      </c>
      <c r="AW189" t="s">
        <v>88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88</v>
      </c>
      <c r="BD189" t="s">
        <v>88</v>
      </c>
      <c r="BE189" t="s">
        <v>88</v>
      </c>
    </row>
    <row r="190" spans="1:57">
      <c r="A190" t="s">
        <v>492</v>
      </c>
      <c r="B190" t="s">
        <v>80</v>
      </c>
      <c r="C190" t="s">
        <v>125</v>
      </c>
      <c r="D190" t="s">
        <v>82</v>
      </c>
      <c r="E190" s="2" t="str">
        <f>HYPERLINK("capsilon://?command=openfolder&amp;siteaddress=FAM.docvelocity-na8.net&amp;folderid=FXDE6C84F8-63B2-AA98-AC15-0DC6DA4A0A0C","FX210912990")</f>
        <v>FX210912990</v>
      </c>
      <c r="F190" t="s">
        <v>19</v>
      </c>
      <c r="G190" t="s">
        <v>19</v>
      </c>
      <c r="H190" t="s">
        <v>83</v>
      </c>
      <c r="I190" t="s">
        <v>493</v>
      </c>
      <c r="J190">
        <v>198</v>
      </c>
      <c r="K190" t="s">
        <v>85</v>
      </c>
      <c r="L190" t="s">
        <v>86</v>
      </c>
      <c r="M190" t="s">
        <v>87</v>
      </c>
      <c r="N190">
        <v>1</v>
      </c>
      <c r="O190" s="1">
        <v>44470.368472222224</v>
      </c>
      <c r="P190" s="1">
        <v>44470.38040509259</v>
      </c>
      <c r="Q190">
        <v>236</v>
      </c>
      <c r="R190">
        <v>795</v>
      </c>
      <c r="S190" t="b">
        <v>0</v>
      </c>
      <c r="T190" t="s">
        <v>88</v>
      </c>
      <c r="U190" t="b">
        <v>0</v>
      </c>
      <c r="V190" t="s">
        <v>117</v>
      </c>
      <c r="W190" s="1">
        <v>44470.38040509259</v>
      </c>
      <c r="X190">
        <v>713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198</v>
      </c>
      <c r="AE190">
        <v>180</v>
      </c>
      <c r="AF190">
        <v>0</v>
      </c>
      <c r="AG190">
        <v>9</v>
      </c>
      <c r="AH190" t="s">
        <v>88</v>
      </c>
      <c r="AI190" t="s">
        <v>88</v>
      </c>
      <c r="AJ190" t="s">
        <v>88</v>
      </c>
      <c r="AK190" t="s">
        <v>88</v>
      </c>
      <c r="AL190" t="s">
        <v>88</v>
      </c>
      <c r="AM190" t="s">
        <v>88</v>
      </c>
      <c r="AN190" t="s">
        <v>88</v>
      </c>
      <c r="AO190" t="s">
        <v>88</v>
      </c>
      <c r="AP190" t="s">
        <v>88</v>
      </c>
      <c r="AQ190" t="s">
        <v>88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AY190" t="s">
        <v>88</v>
      </c>
      <c r="AZ190" t="s">
        <v>88</v>
      </c>
      <c r="BA190" t="s">
        <v>88</v>
      </c>
      <c r="BB190" t="s">
        <v>88</v>
      </c>
      <c r="BC190" t="s">
        <v>88</v>
      </c>
      <c r="BD190" t="s">
        <v>88</v>
      </c>
      <c r="BE190" t="s">
        <v>88</v>
      </c>
    </row>
    <row r="191" spans="1:57">
      <c r="A191" t="s">
        <v>494</v>
      </c>
      <c r="B191" t="s">
        <v>80</v>
      </c>
      <c r="C191" t="s">
        <v>125</v>
      </c>
      <c r="D191" t="s">
        <v>82</v>
      </c>
      <c r="E191" s="2" t="str">
        <f>HYPERLINK("capsilon://?command=openfolder&amp;siteaddress=FAM.docvelocity-na8.net&amp;folderid=FXDE6C84F8-63B2-AA98-AC15-0DC6DA4A0A0C","FX210912990")</f>
        <v>FX210912990</v>
      </c>
      <c r="F191" t="s">
        <v>19</v>
      </c>
      <c r="G191" t="s">
        <v>19</v>
      </c>
      <c r="H191" t="s">
        <v>83</v>
      </c>
      <c r="I191" t="s">
        <v>493</v>
      </c>
      <c r="J191">
        <v>422</v>
      </c>
      <c r="K191" t="s">
        <v>85</v>
      </c>
      <c r="L191" t="s">
        <v>86</v>
      </c>
      <c r="M191" t="s">
        <v>87</v>
      </c>
      <c r="N191">
        <v>2</v>
      </c>
      <c r="O191" s="1">
        <v>44470.3825462963</v>
      </c>
      <c r="P191" s="1">
        <v>44470.441076388888</v>
      </c>
      <c r="Q191">
        <v>887</v>
      </c>
      <c r="R191">
        <v>4170</v>
      </c>
      <c r="S191" t="b">
        <v>0</v>
      </c>
      <c r="T191" t="s">
        <v>88</v>
      </c>
      <c r="U191" t="b">
        <v>1</v>
      </c>
      <c r="V191" t="s">
        <v>114</v>
      </c>
      <c r="W191" s="1">
        <v>44470.401631944442</v>
      </c>
      <c r="X191">
        <v>1648</v>
      </c>
      <c r="Y191">
        <v>318</v>
      </c>
      <c r="Z191">
        <v>0</v>
      </c>
      <c r="AA191">
        <v>318</v>
      </c>
      <c r="AB191">
        <v>21</v>
      </c>
      <c r="AC191">
        <v>173</v>
      </c>
      <c r="AD191">
        <v>104</v>
      </c>
      <c r="AE191">
        <v>0</v>
      </c>
      <c r="AF191">
        <v>0</v>
      </c>
      <c r="AG191">
        <v>0</v>
      </c>
      <c r="AH191" t="s">
        <v>164</v>
      </c>
      <c r="AI191" s="1">
        <v>44470.441076388888</v>
      </c>
      <c r="AJ191">
        <v>2512</v>
      </c>
      <c r="AK191">
        <v>0</v>
      </c>
      <c r="AL191">
        <v>0</v>
      </c>
      <c r="AM191">
        <v>0</v>
      </c>
      <c r="AN191">
        <v>21</v>
      </c>
      <c r="AO191">
        <v>0</v>
      </c>
      <c r="AP191">
        <v>104</v>
      </c>
      <c r="AQ191">
        <v>0</v>
      </c>
      <c r="AR191">
        <v>0</v>
      </c>
      <c r="AS191">
        <v>0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AY191" t="s">
        <v>88</v>
      </c>
      <c r="AZ191" t="s">
        <v>88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</row>
    <row r="192" spans="1:57">
      <c r="A192" t="s">
        <v>495</v>
      </c>
      <c r="B192" t="s">
        <v>80</v>
      </c>
      <c r="C192" t="s">
        <v>496</v>
      </c>
      <c r="D192" t="s">
        <v>82</v>
      </c>
      <c r="E192" s="2" t="str">
        <f>HYPERLINK("capsilon://?command=openfolder&amp;siteaddress=FAM.docvelocity-na8.net&amp;folderid=FX9AE355C8-6010-0D7E-98A1-D56258FF97A8","FX21097874")</f>
        <v>FX21097874</v>
      </c>
      <c r="F192" t="s">
        <v>19</v>
      </c>
      <c r="G192" t="s">
        <v>19</v>
      </c>
      <c r="H192" t="s">
        <v>83</v>
      </c>
      <c r="I192" t="s">
        <v>497</v>
      </c>
      <c r="J192">
        <v>66</v>
      </c>
      <c r="K192" t="s">
        <v>85</v>
      </c>
      <c r="L192" t="s">
        <v>86</v>
      </c>
      <c r="M192" t="s">
        <v>87</v>
      </c>
      <c r="N192">
        <v>1</v>
      </c>
      <c r="O192" s="1">
        <v>44473.670289351852</v>
      </c>
      <c r="P192" s="1">
        <v>44473.680543981478</v>
      </c>
      <c r="Q192">
        <v>639</v>
      </c>
      <c r="R192">
        <v>247</v>
      </c>
      <c r="S192" t="b">
        <v>0</v>
      </c>
      <c r="T192" t="s">
        <v>88</v>
      </c>
      <c r="U192" t="b">
        <v>0</v>
      </c>
      <c r="V192" t="s">
        <v>123</v>
      </c>
      <c r="W192" s="1">
        <v>44473.680543981478</v>
      </c>
      <c r="X192">
        <v>52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66</v>
      </c>
      <c r="AE192">
        <v>52</v>
      </c>
      <c r="AF192">
        <v>0</v>
      </c>
      <c r="AG192">
        <v>1</v>
      </c>
      <c r="AH192" t="s">
        <v>88</v>
      </c>
      <c r="AI192" t="s">
        <v>88</v>
      </c>
      <c r="AJ192" t="s">
        <v>88</v>
      </c>
      <c r="AK192" t="s">
        <v>88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88</v>
      </c>
      <c r="AR192" t="s">
        <v>88</v>
      </c>
      <c r="AS192" t="s">
        <v>88</v>
      </c>
      <c r="AT192" t="s">
        <v>88</v>
      </c>
      <c r="AU192" t="s">
        <v>88</v>
      </c>
      <c r="AV192" t="s">
        <v>88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</row>
    <row r="193" spans="1:57">
      <c r="A193" t="s">
        <v>498</v>
      </c>
      <c r="B193" t="s">
        <v>80</v>
      </c>
      <c r="C193" t="s">
        <v>496</v>
      </c>
      <c r="D193" t="s">
        <v>82</v>
      </c>
      <c r="E193" s="2" t="str">
        <f>HYPERLINK("capsilon://?command=openfolder&amp;siteaddress=FAM.docvelocity-na8.net&amp;folderid=FX9AE355C8-6010-0D7E-98A1-D56258FF97A8","FX21097874")</f>
        <v>FX21097874</v>
      </c>
      <c r="F193" t="s">
        <v>19</v>
      </c>
      <c r="G193" t="s">
        <v>19</v>
      </c>
      <c r="H193" t="s">
        <v>83</v>
      </c>
      <c r="I193" t="s">
        <v>497</v>
      </c>
      <c r="J193">
        <v>38</v>
      </c>
      <c r="K193" t="s">
        <v>85</v>
      </c>
      <c r="L193" t="s">
        <v>86</v>
      </c>
      <c r="M193" t="s">
        <v>87</v>
      </c>
      <c r="N193">
        <v>2</v>
      </c>
      <c r="O193" s="1">
        <v>44473.681261574071</v>
      </c>
      <c r="P193" s="1">
        <v>44473.732812499999</v>
      </c>
      <c r="Q193">
        <v>4061</v>
      </c>
      <c r="R193">
        <v>393</v>
      </c>
      <c r="S193" t="b">
        <v>0</v>
      </c>
      <c r="T193" t="s">
        <v>88</v>
      </c>
      <c r="U193" t="b">
        <v>1</v>
      </c>
      <c r="V193" t="s">
        <v>100</v>
      </c>
      <c r="W193" s="1">
        <v>44473.684062499997</v>
      </c>
      <c r="X193">
        <v>217</v>
      </c>
      <c r="Y193">
        <v>37</v>
      </c>
      <c r="Z193">
        <v>0</v>
      </c>
      <c r="AA193">
        <v>37</v>
      </c>
      <c r="AB193">
        <v>0</v>
      </c>
      <c r="AC193">
        <v>5</v>
      </c>
      <c r="AD193">
        <v>1</v>
      </c>
      <c r="AE193">
        <v>0</v>
      </c>
      <c r="AF193">
        <v>0</v>
      </c>
      <c r="AG193">
        <v>0</v>
      </c>
      <c r="AH193" t="s">
        <v>93</v>
      </c>
      <c r="AI193" s="1">
        <v>44473.732812499999</v>
      </c>
      <c r="AJ193">
        <v>169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AY193" t="s">
        <v>88</v>
      </c>
      <c r="AZ193" t="s">
        <v>88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</row>
    <row r="194" spans="1:57">
      <c r="A194" t="s">
        <v>499</v>
      </c>
      <c r="B194" t="s">
        <v>80</v>
      </c>
      <c r="C194" t="s">
        <v>500</v>
      </c>
      <c r="D194" t="s">
        <v>82</v>
      </c>
      <c r="E194" s="2" t="str">
        <f>HYPERLINK("capsilon://?command=openfolder&amp;siteaddress=FAM.docvelocity-na8.net&amp;folderid=FXD6CEC56B-C387-DC7D-4C88-21B16F896BB8","FX210912017")</f>
        <v>FX210912017</v>
      </c>
      <c r="F194" t="s">
        <v>19</v>
      </c>
      <c r="G194" t="s">
        <v>19</v>
      </c>
      <c r="H194" t="s">
        <v>83</v>
      </c>
      <c r="I194" t="s">
        <v>501</v>
      </c>
      <c r="J194">
        <v>26</v>
      </c>
      <c r="K194" t="s">
        <v>85</v>
      </c>
      <c r="L194" t="s">
        <v>86</v>
      </c>
      <c r="M194" t="s">
        <v>87</v>
      </c>
      <c r="N194">
        <v>2</v>
      </c>
      <c r="O194" s="1">
        <v>44473.696875000001</v>
      </c>
      <c r="P194" s="1">
        <v>44473.734525462962</v>
      </c>
      <c r="Q194">
        <v>2667</v>
      </c>
      <c r="R194">
        <v>586</v>
      </c>
      <c r="S194" t="b">
        <v>0</v>
      </c>
      <c r="T194" t="s">
        <v>88</v>
      </c>
      <c r="U194" t="b">
        <v>0</v>
      </c>
      <c r="V194" t="s">
        <v>136</v>
      </c>
      <c r="W194" s="1">
        <v>44473.701921296299</v>
      </c>
      <c r="X194">
        <v>433</v>
      </c>
      <c r="Y194">
        <v>21</v>
      </c>
      <c r="Z194">
        <v>0</v>
      </c>
      <c r="AA194">
        <v>21</v>
      </c>
      <c r="AB194">
        <v>0</v>
      </c>
      <c r="AC194">
        <v>19</v>
      </c>
      <c r="AD194">
        <v>5</v>
      </c>
      <c r="AE194">
        <v>0</v>
      </c>
      <c r="AF194">
        <v>0</v>
      </c>
      <c r="AG194">
        <v>0</v>
      </c>
      <c r="AH194" t="s">
        <v>93</v>
      </c>
      <c r="AI194" s="1">
        <v>44473.734525462962</v>
      </c>
      <c r="AJ194">
        <v>147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 t="s">
        <v>88</v>
      </c>
      <c r="AU194" t="s">
        <v>88</v>
      </c>
      <c r="AV194" t="s">
        <v>88</v>
      </c>
      <c r="AW194" t="s">
        <v>88</v>
      </c>
      <c r="AX194" t="s">
        <v>88</v>
      </c>
      <c r="AY194" t="s">
        <v>88</v>
      </c>
      <c r="AZ194" t="s">
        <v>88</v>
      </c>
      <c r="BA194" t="s">
        <v>88</v>
      </c>
      <c r="BB194" t="s">
        <v>88</v>
      </c>
      <c r="BC194" t="s">
        <v>88</v>
      </c>
      <c r="BD194" t="s">
        <v>88</v>
      </c>
      <c r="BE194" t="s">
        <v>88</v>
      </c>
    </row>
    <row r="195" spans="1:57">
      <c r="A195" t="s">
        <v>502</v>
      </c>
      <c r="B195" t="s">
        <v>80</v>
      </c>
      <c r="C195" t="s">
        <v>503</v>
      </c>
      <c r="D195" t="s">
        <v>82</v>
      </c>
      <c r="E195" s="2" t="str">
        <f>HYPERLINK("capsilon://?command=openfolder&amp;siteaddress=FAM.docvelocity-na8.net&amp;folderid=FXA41314CC-61DE-3BE8-1158-8DBC2916DC41","FX21098666")</f>
        <v>FX21098666</v>
      </c>
      <c r="F195" t="s">
        <v>19</v>
      </c>
      <c r="G195" t="s">
        <v>19</v>
      </c>
      <c r="H195" t="s">
        <v>83</v>
      </c>
      <c r="I195" t="s">
        <v>504</v>
      </c>
      <c r="J195">
        <v>66</v>
      </c>
      <c r="K195" t="s">
        <v>85</v>
      </c>
      <c r="L195" t="s">
        <v>86</v>
      </c>
      <c r="M195" t="s">
        <v>87</v>
      </c>
      <c r="N195">
        <v>2</v>
      </c>
      <c r="O195" s="1">
        <v>44473.762685185182</v>
      </c>
      <c r="P195" s="1">
        <v>44473.784907407404</v>
      </c>
      <c r="Q195">
        <v>1738</v>
      </c>
      <c r="R195">
        <v>182</v>
      </c>
      <c r="S195" t="b">
        <v>0</v>
      </c>
      <c r="T195" t="s">
        <v>88</v>
      </c>
      <c r="U195" t="b">
        <v>0</v>
      </c>
      <c r="V195" t="s">
        <v>96</v>
      </c>
      <c r="W195" s="1">
        <v>44473.779907407406</v>
      </c>
      <c r="X195">
        <v>75</v>
      </c>
      <c r="Y195">
        <v>0</v>
      </c>
      <c r="Z195">
        <v>0</v>
      </c>
      <c r="AA195">
        <v>0</v>
      </c>
      <c r="AB195">
        <v>52</v>
      </c>
      <c r="AC195">
        <v>0</v>
      </c>
      <c r="AD195">
        <v>66</v>
      </c>
      <c r="AE195">
        <v>0</v>
      </c>
      <c r="AF195">
        <v>0</v>
      </c>
      <c r="AG195">
        <v>0</v>
      </c>
      <c r="AH195" t="s">
        <v>93</v>
      </c>
      <c r="AI195" s="1">
        <v>44473.784907407404</v>
      </c>
      <c r="AJ195">
        <v>22</v>
      </c>
      <c r="AK195">
        <v>0</v>
      </c>
      <c r="AL195">
        <v>0</v>
      </c>
      <c r="AM195">
        <v>0</v>
      </c>
      <c r="AN195">
        <v>52</v>
      </c>
      <c r="AO195">
        <v>0</v>
      </c>
      <c r="AP195">
        <v>66</v>
      </c>
      <c r="AQ195">
        <v>0</v>
      </c>
      <c r="AR195">
        <v>0</v>
      </c>
      <c r="AS195">
        <v>0</v>
      </c>
      <c r="AT195" t="s">
        <v>88</v>
      </c>
      <c r="AU195" t="s">
        <v>88</v>
      </c>
      <c r="AV195" t="s">
        <v>88</v>
      </c>
      <c r="AW195" t="s">
        <v>88</v>
      </c>
      <c r="AX195" t="s">
        <v>88</v>
      </c>
      <c r="AY195" t="s">
        <v>88</v>
      </c>
      <c r="AZ195" t="s">
        <v>88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</row>
    <row r="196" spans="1:57">
      <c r="A196" t="s">
        <v>505</v>
      </c>
      <c r="B196" t="s">
        <v>80</v>
      </c>
      <c r="C196" t="s">
        <v>506</v>
      </c>
      <c r="D196" t="s">
        <v>82</v>
      </c>
      <c r="E196" s="2" t="str">
        <f>HYPERLINK("capsilon://?command=openfolder&amp;siteaddress=FAM.docvelocity-na8.net&amp;folderid=FX3A9A492A-2C04-A33D-8743-8FEAFE81AFFB","FX210914938")</f>
        <v>FX210914938</v>
      </c>
      <c r="F196" t="s">
        <v>19</v>
      </c>
      <c r="G196" t="s">
        <v>19</v>
      </c>
      <c r="H196" t="s">
        <v>83</v>
      </c>
      <c r="I196" t="s">
        <v>507</v>
      </c>
      <c r="J196">
        <v>26</v>
      </c>
      <c r="K196" t="s">
        <v>85</v>
      </c>
      <c r="L196" t="s">
        <v>86</v>
      </c>
      <c r="M196" t="s">
        <v>87</v>
      </c>
      <c r="N196">
        <v>1</v>
      </c>
      <c r="O196" s="1">
        <v>44473.921307870369</v>
      </c>
      <c r="P196" s="1">
        <v>44474.171354166669</v>
      </c>
      <c r="Q196">
        <v>21184</v>
      </c>
      <c r="R196">
        <v>420</v>
      </c>
      <c r="S196" t="b">
        <v>0</v>
      </c>
      <c r="T196" t="s">
        <v>88</v>
      </c>
      <c r="U196" t="b">
        <v>0</v>
      </c>
      <c r="V196" t="s">
        <v>117</v>
      </c>
      <c r="W196" s="1">
        <v>44474.171354166669</v>
      </c>
      <c r="X196">
        <v>280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26</v>
      </c>
      <c r="AE196">
        <v>21</v>
      </c>
      <c r="AF196">
        <v>0</v>
      </c>
      <c r="AG196">
        <v>2</v>
      </c>
      <c r="AH196" t="s">
        <v>88</v>
      </c>
      <c r="AI196" t="s">
        <v>88</v>
      </c>
      <c r="AJ196" t="s">
        <v>88</v>
      </c>
      <c r="AK196" t="s">
        <v>88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AY196" t="s">
        <v>88</v>
      </c>
      <c r="AZ196" t="s">
        <v>88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</row>
    <row r="197" spans="1:57">
      <c r="A197" t="s">
        <v>508</v>
      </c>
      <c r="B197" t="s">
        <v>80</v>
      </c>
      <c r="C197" t="s">
        <v>506</v>
      </c>
      <c r="D197" t="s">
        <v>82</v>
      </c>
      <c r="E197" s="2" t="str">
        <f>HYPERLINK("capsilon://?command=openfolder&amp;siteaddress=FAM.docvelocity-na8.net&amp;folderid=FX3A9A492A-2C04-A33D-8743-8FEAFE81AFFB","FX210914938")</f>
        <v>FX210914938</v>
      </c>
      <c r="F197" t="s">
        <v>19</v>
      </c>
      <c r="G197" t="s">
        <v>19</v>
      </c>
      <c r="H197" t="s">
        <v>83</v>
      </c>
      <c r="I197" t="s">
        <v>509</v>
      </c>
      <c r="J197">
        <v>109</v>
      </c>
      <c r="K197" t="s">
        <v>85</v>
      </c>
      <c r="L197" t="s">
        <v>86</v>
      </c>
      <c r="M197" t="s">
        <v>87</v>
      </c>
      <c r="N197">
        <v>1</v>
      </c>
      <c r="O197" s="1">
        <v>44473.923275462963</v>
      </c>
      <c r="P197" s="1">
        <v>44474.16810185185</v>
      </c>
      <c r="Q197">
        <v>20805</v>
      </c>
      <c r="R197">
        <v>348</v>
      </c>
      <c r="S197" t="b">
        <v>0</v>
      </c>
      <c r="T197" t="s">
        <v>88</v>
      </c>
      <c r="U197" t="b">
        <v>0</v>
      </c>
      <c r="V197" t="s">
        <v>117</v>
      </c>
      <c r="W197" s="1">
        <v>44474.16810185185</v>
      </c>
      <c r="X197">
        <v>348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109</v>
      </c>
      <c r="AE197">
        <v>105</v>
      </c>
      <c r="AF197">
        <v>0</v>
      </c>
      <c r="AG197">
        <v>3</v>
      </c>
      <c r="AH197" t="s">
        <v>88</v>
      </c>
      <c r="AI197" t="s">
        <v>88</v>
      </c>
      <c r="AJ197" t="s">
        <v>88</v>
      </c>
      <c r="AK197" t="s">
        <v>88</v>
      </c>
      <c r="AL197" t="s">
        <v>88</v>
      </c>
      <c r="AM197" t="s">
        <v>88</v>
      </c>
      <c r="AN197" t="s">
        <v>88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</row>
    <row r="198" spans="1:57">
      <c r="A198" t="s">
        <v>510</v>
      </c>
      <c r="B198" t="s">
        <v>80</v>
      </c>
      <c r="C198" t="s">
        <v>511</v>
      </c>
      <c r="D198" t="s">
        <v>82</v>
      </c>
      <c r="E198" s="2" t="str">
        <f>HYPERLINK("capsilon://?command=openfolder&amp;siteaddress=FAM.docvelocity-na8.net&amp;folderid=FXF6C9A924-94F7-E9F2-72CC-6A936B4D52F4","FX211067")</f>
        <v>FX211067</v>
      </c>
      <c r="F198" t="s">
        <v>19</v>
      </c>
      <c r="G198" t="s">
        <v>19</v>
      </c>
      <c r="H198" t="s">
        <v>83</v>
      </c>
      <c r="I198" t="s">
        <v>512</v>
      </c>
      <c r="J198">
        <v>67</v>
      </c>
      <c r="K198" t="s">
        <v>85</v>
      </c>
      <c r="L198" t="s">
        <v>86</v>
      </c>
      <c r="M198" t="s">
        <v>87</v>
      </c>
      <c r="N198">
        <v>1</v>
      </c>
      <c r="O198" s="1">
        <v>44473.924224537041</v>
      </c>
      <c r="P198" s="1">
        <v>44474.176064814812</v>
      </c>
      <c r="Q198">
        <v>21286</v>
      </c>
      <c r="R198">
        <v>473</v>
      </c>
      <c r="S198" t="b">
        <v>0</v>
      </c>
      <c r="T198" t="s">
        <v>88</v>
      </c>
      <c r="U198" t="b">
        <v>0</v>
      </c>
      <c r="V198" t="s">
        <v>117</v>
      </c>
      <c r="W198" s="1">
        <v>44474.176064814812</v>
      </c>
      <c r="X198">
        <v>380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67</v>
      </c>
      <c r="AE198">
        <v>63</v>
      </c>
      <c r="AF198">
        <v>0</v>
      </c>
      <c r="AG198">
        <v>2</v>
      </c>
      <c r="AH198" t="s">
        <v>88</v>
      </c>
      <c r="AI198" t="s">
        <v>88</v>
      </c>
      <c r="AJ198" t="s">
        <v>88</v>
      </c>
      <c r="AK198" t="s">
        <v>88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AZ198" t="s">
        <v>88</v>
      </c>
      <c r="BA198" t="s">
        <v>88</v>
      </c>
      <c r="BB198" t="s">
        <v>88</v>
      </c>
      <c r="BC198" t="s">
        <v>88</v>
      </c>
      <c r="BD198" t="s">
        <v>88</v>
      </c>
      <c r="BE198" t="s">
        <v>88</v>
      </c>
    </row>
    <row r="199" spans="1:57">
      <c r="A199" t="s">
        <v>513</v>
      </c>
      <c r="B199" t="s">
        <v>80</v>
      </c>
      <c r="C199" t="s">
        <v>514</v>
      </c>
      <c r="D199" t="s">
        <v>82</v>
      </c>
      <c r="E199" s="2" t="str">
        <f>HYPERLINK("capsilon://?command=openfolder&amp;siteaddress=FAM.docvelocity-na8.net&amp;folderid=FXBD71F446-39B2-0800-B165-88CC65EC69E0","FX21101014")</f>
        <v>FX21101014</v>
      </c>
      <c r="F199" t="s">
        <v>19</v>
      </c>
      <c r="G199" t="s">
        <v>19</v>
      </c>
      <c r="H199" t="s">
        <v>83</v>
      </c>
      <c r="I199" t="s">
        <v>515</v>
      </c>
      <c r="J199">
        <v>67</v>
      </c>
      <c r="K199" t="s">
        <v>85</v>
      </c>
      <c r="L199" t="s">
        <v>86</v>
      </c>
      <c r="M199" t="s">
        <v>87</v>
      </c>
      <c r="N199">
        <v>1</v>
      </c>
      <c r="O199" s="1">
        <v>44473.939328703702</v>
      </c>
      <c r="P199" s="1">
        <v>44474.217835648145</v>
      </c>
      <c r="Q199">
        <v>23577</v>
      </c>
      <c r="R199">
        <v>486</v>
      </c>
      <c r="S199" t="b">
        <v>0</v>
      </c>
      <c r="T199" t="s">
        <v>88</v>
      </c>
      <c r="U199" t="b">
        <v>0</v>
      </c>
      <c r="V199" t="s">
        <v>117</v>
      </c>
      <c r="W199" s="1">
        <v>44474.217835648145</v>
      </c>
      <c r="X199">
        <v>404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67</v>
      </c>
      <c r="AE199">
        <v>58</v>
      </c>
      <c r="AF199">
        <v>0</v>
      </c>
      <c r="AG199">
        <v>4</v>
      </c>
      <c r="AH199" t="s">
        <v>88</v>
      </c>
      <c r="AI199" t="s">
        <v>88</v>
      </c>
      <c r="AJ199" t="s">
        <v>88</v>
      </c>
      <c r="AK199" t="s">
        <v>88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  <c r="BD199" t="s">
        <v>88</v>
      </c>
      <c r="BE199" t="s">
        <v>88</v>
      </c>
    </row>
    <row r="200" spans="1:57">
      <c r="A200" t="s">
        <v>516</v>
      </c>
      <c r="B200" t="s">
        <v>80</v>
      </c>
      <c r="C200" t="s">
        <v>506</v>
      </c>
      <c r="D200" t="s">
        <v>82</v>
      </c>
      <c r="E200" s="2" t="str">
        <f>HYPERLINK("capsilon://?command=openfolder&amp;siteaddress=FAM.docvelocity-na8.net&amp;folderid=FX3A9A492A-2C04-A33D-8743-8FEAFE81AFFB","FX210914938")</f>
        <v>FX210914938</v>
      </c>
      <c r="F200" t="s">
        <v>19</v>
      </c>
      <c r="G200" t="s">
        <v>19</v>
      </c>
      <c r="H200" t="s">
        <v>83</v>
      </c>
      <c r="I200" t="s">
        <v>509</v>
      </c>
      <c r="J200">
        <v>249</v>
      </c>
      <c r="K200" t="s">
        <v>85</v>
      </c>
      <c r="L200" t="s">
        <v>86</v>
      </c>
      <c r="M200" t="s">
        <v>87</v>
      </c>
      <c r="N200">
        <v>2</v>
      </c>
      <c r="O200" s="1">
        <v>44474.169745370367</v>
      </c>
      <c r="P200" s="1">
        <v>44474.271539351852</v>
      </c>
      <c r="Q200">
        <v>3382</v>
      </c>
      <c r="R200">
        <v>5413</v>
      </c>
      <c r="S200" t="b">
        <v>0</v>
      </c>
      <c r="T200" t="s">
        <v>88</v>
      </c>
      <c r="U200" t="b">
        <v>1</v>
      </c>
      <c r="V200" t="s">
        <v>109</v>
      </c>
      <c r="W200" s="1">
        <v>44474.225775462961</v>
      </c>
      <c r="X200">
        <v>4369</v>
      </c>
      <c r="Y200">
        <v>268</v>
      </c>
      <c r="Z200">
        <v>0</v>
      </c>
      <c r="AA200">
        <v>268</v>
      </c>
      <c r="AB200">
        <v>91</v>
      </c>
      <c r="AC200">
        <v>244</v>
      </c>
      <c r="AD200">
        <v>-19</v>
      </c>
      <c r="AE200">
        <v>0</v>
      </c>
      <c r="AF200">
        <v>0</v>
      </c>
      <c r="AG200">
        <v>0</v>
      </c>
      <c r="AH200" t="s">
        <v>176</v>
      </c>
      <c r="AI200" s="1">
        <v>44474.271539351852</v>
      </c>
      <c r="AJ200">
        <v>991</v>
      </c>
      <c r="AK200">
        <v>4</v>
      </c>
      <c r="AL200">
        <v>0</v>
      </c>
      <c r="AM200">
        <v>4</v>
      </c>
      <c r="AN200">
        <v>182</v>
      </c>
      <c r="AO200">
        <v>3</v>
      </c>
      <c r="AP200">
        <v>-23</v>
      </c>
      <c r="AQ200">
        <v>0</v>
      </c>
      <c r="AR200">
        <v>0</v>
      </c>
      <c r="AS200">
        <v>0</v>
      </c>
      <c r="AT200" t="s">
        <v>88</v>
      </c>
      <c r="AU200" t="s">
        <v>88</v>
      </c>
      <c r="AV200" t="s">
        <v>88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88</v>
      </c>
      <c r="BD200" t="s">
        <v>88</v>
      </c>
      <c r="BE200" t="s">
        <v>88</v>
      </c>
    </row>
    <row r="201" spans="1:57">
      <c r="A201" t="s">
        <v>517</v>
      </c>
      <c r="B201" t="s">
        <v>80</v>
      </c>
      <c r="C201" t="s">
        <v>506</v>
      </c>
      <c r="D201" t="s">
        <v>82</v>
      </c>
      <c r="E201" s="2" t="str">
        <f>HYPERLINK("capsilon://?command=openfolder&amp;siteaddress=FAM.docvelocity-na8.net&amp;folderid=FX3A9A492A-2C04-A33D-8743-8FEAFE81AFFB","FX210914938")</f>
        <v>FX210914938</v>
      </c>
      <c r="F201" t="s">
        <v>19</v>
      </c>
      <c r="G201" t="s">
        <v>19</v>
      </c>
      <c r="H201" t="s">
        <v>83</v>
      </c>
      <c r="I201" t="s">
        <v>507</v>
      </c>
      <c r="J201">
        <v>52</v>
      </c>
      <c r="K201" t="s">
        <v>85</v>
      </c>
      <c r="L201" t="s">
        <v>86</v>
      </c>
      <c r="M201" t="s">
        <v>87</v>
      </c>
      <c r="N201">
        <v>2</v>
      </c>
      <c r="O201" s="1">
        <v>44474.172210648147</v>
      </c>
      <c r="P201" s="1">
        <v>44474.269224537034</v>
      </c>
      <c r="Q201">
        <v>7008</v>
      </c>
      <c r="R201">
        <v>1374</v>
      </c>
      <c r="S201" t="b">
        <v>0</v>
      </c>
      <c r="T201" t="s">
        <v>88</v>
      </c>
      <c r="U201" t="b">
        <v>1</v>
      </c>
      <c r="V201" t="s">
        <v>180</v>
      </c>
      <c r="W201" s="1">
        <v>44474.189293981479</v>
      </c>
      <c r="X201">
        <v>592</v>
      </c>
      <c r="Y201">
        <v>42</v>
      </c>
      <c r="Z201">
        <v>0</v>
      </c>
      <c r="AA201">
        <v>42</v>
      </c>
      <c r="AB201">
        <v>0</v>
      </c>
      <c r="AC201">
        <v>18</v>
      </c>
      <c r="AD201">
        <v>10</v>
      </c>
      <c r="AE201">
        <v>0</v>
      </c>
      <c r="AF201">
        <v>0</v>
      </c>
      <c r="AG201">
        <v>0</v>
      </c>
      <c r="AH201" t="s">
        <v>164</v>
      </c>
      <c r="AI201" s="1">
        <v>44474.269224537034</v>
      </c>
      <c r="AJ201">
        <v>721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10</v>
      </c>
      <c r="AQ201">
        <v>0</v>
      </c>
      <c r="AR201">
        <v>0</v>
      </c>
      <c r="AS201">
        <v>0</v>
      </c>
      <c r="AT201" t="s">
        <v>88</v>
      </c>
      <c r="AU201" t="s">
        <v>88</v>
      </c>
      <c r="AV201" t="s">
        <v>88</v>
      </c>
      <c r="AW201" t="s">
        <v>88</v>
      </c>
      <c r="AX201" t="s">
        <v>88</v>
      </c>
      <c r="AY201" t="s">
        <v>88</v>
      </c>
      <c r="AZ201" t="s">
        <v>88</v>
      </c>
      <c r="BA201" t="s">
        <v>88</v>
      </c>
      <c r="BB201" t="s">
        <v>88</v>
      </c>
      <c r="BC201" t="s">
        <v>88</v>
      </c>
      <c r="BD201" t="s">
        <v>88</v>
      </c>
      <c r="BE201" t="s">
        <v>88</v>
      </c>
    </row>
    <row r="202" spans="1:57">
      <c r="A202" t="s">
        <v>518</v>
      </c>
      <c r="B202" t="s">
        <v>80</v>
      </c>
      <c r="C202" t="s">
        <v>511</v>
      </c>
      <c r="D202" t="s">
        <v>82</v>
      </c>
      <c r="E202" s="2" t="str">
        <f>HYPERLINK("capsilon://?command=openfolder&amp;siteaddress=FAM.docvelocity-na8.net&amp;folderid=FXF6C9A924-94F7-E9F2-72CC-6A936B4D52F4","FX211067")</f>
        <v>FX211067</v>
      </c>
      <c r="F202" t="s">
        <v>19</v>
      </c>
      <c r="G202" t="s">
        <v>19</v>
      </c>
      <c r="H202" t="s">
        <v>83</v>
      </c>
      <c r="I202" t="s">
        <v>512</v>
      </c>
      <c r="J202">
        <v>116</v>
      </c>
      <c r="K202" t="s">
        <v>85</v>
      </c>
      <c r="L202" t="s">
        <v>86</v>
      </c>
      <c r="M202" t="s">
        <v>87</v>
      </c>
      <c r="N202">
        <v>2</v>
      </c>
      <c r="O202" s="1">
        <v>44474.177465277775</v>
      </c>
      <c r="P202" s="1">
        <v>44474.274328703701</v>
      </c>
      <c r="Q202">
        <v>6027</v>
      </c>
      <c r="R202">
        <v>2342</v>
      </c>
      <c r="S202" t="b">
        <v>0</v>
      </c>
      <c r="T202" t="s">
        <v>88</v>
      </c>
      <c r="U202" t="b">
        <v>1</v>
      </c>
      <c r="V202" t="s">
        <v>89</v>
      </c>
      <c r="W202" s="1">
        <v>44474.212696759256</v>
      </c>
      <c r="X202">
        <v>1315</v>
      </c>
      <c r="Y202">
        <v>113</v>
      </c>
      <c r="Z202">
        <v>0</v>
      </c>
      <c r="AA202">
        <v>113</v>
      </c>
      <c r="AB202">
        <v>0</v>
      </c>
      <c r="AC202">
        <v>93</v>
      </c>
      <c r="AD202">
        <v>3</v>
      </c>
      <c r="AE202">
        <v>0</v>
      </c>
      <c r="AF202">
        <v>0</v>
      </c>
      <c r="AG202">
        <v>0</v>
      </c>
      <c r="AH202" t="s">
        <v>110</v>
      </c>
      <c r="AI202" s="1">
        <v>44474.274328703701</v>
      </c>
      <c r="AJ202">
        <v>998</v>
      </c>
      <c r="AK202">
        <v>4</v>
      </c>
      <c r="AL202">
        <v>0</v>
      </c>
      <c r="AM202">
        <v>4</v>
      </c>
      <c r="AN202">
        <v>0</v>
      </c>
      <c r="AO202">
        <v>3</v>
      </c>
      <c r="AP202">
        <v>-1</v>
      </c>
      <c r="AQ202">
        <v>0</v>
      </c>
      <c r="AR202">
        <v>0</v>
      </c>
      <c r="AS202">
        <v>0</v>
      </c>
      <c r="AT202" t="s">
        <v>88</v>
      </c>
      <c r="AU202" t="s">
        <v>88</v>
      </c>
      <c r="AV202" t="s">
        <v>88</v>
      </c>
      <c r="AW202" t="s">
        <v>88</v>
      </c>
      <c r="AX202" t="s">
        <v>88</v>
      </c>
      <c r="AY202" t="s">
        <v>88</v>
      </c>
      <c r="AZ202" t="s">
        <v>88</v>
      </c>
      <c r="BA202" t="s">
        <v>88</v>
      </c>
      <c r="BB202" t="s">
        <v>88</v>
      </c>
      <c r="BC202" t="s">
        <v>88</v>
      </c>
      <c r="BD202" t="s">
        <v>88</v>
      </c>
      <c r="BE202" t="s">
        <v>88</v>
      </c>
    </row>
    <row r="203" spans="1:57">
      <c r="A203" t="s">
        <v>519</v>
      </c>
      <c r="B203" t="s">
        <v>80</v>
      </c>
      <c r="C203" t="s">
        <v>514</v>
      </c>
      <c r="D203" t="s">
        <v>82</v>
      </c>
      <c r="E203" s="2" t="str">
        <f>HYPERLINK("capsilon://?command=openfolder&amp;siteaddress=FAM.docvelocity-na8.net&amp;folderid=FXBD71F446-39B2-0800-B165-88CC65EC69E0","FX21101014")</f>
        <v>FX21101014</v>
      </c>
      <c r="F203" t="s">
        <v>19</v>
      </c>
      <c r="G203" t="s">
        <v>19</v>
      </c>
      <c r="H203" t="s">
        <v>83</v>
      </c>
      <c r="I203" t="s">
        <v>515</v>
      </c>
      <c r="J203">
        <v>124</v>
      </c>
      <c r="K203" t="s">
        <v>85</v>
      </c>
      <c r="L203" t="s">
        <v>86</v>
      </c>
      <c r="M203" t="s">
        <v>87</v>
      </c>
      <c r="N203">
        <v>2</v>
      </c>
      <c r="O203" s="1">
        <v>44474.219085648147</v>
      </c>
      <c r="P203" s="1">
        <v>44474.281030092592</v>
      </c>
      <c r="Q203">
        <v>2767</v>
      </c>
      <c r="R203">
        <v>2585</v>
      </c>
      <c r="S203" t="b">
        <v>0</v>
      </c>
      <c r="T203" t="s">
        <v>88</v>
      </c>
      <c r="U203" t="b">
        <v>1</v>
      </c>
      <c r="V203" t="s">
        <v>171</v>
      </c>
      <c r="W203" s="1">
        <v>44474.249560185184</v>
      </c>
      <c r="X203">
        <v>1552</v>
      </c>
      <c r="Y203">
        <v>128</v>
      </c>
      <c r="Z203">
        <v>0</v>
      </c>
      <c r="AA203">
        <v>128</v>
      </c>
      <c r="AB203">
        <v>0</v>
      </c>
      <c r="AC203">
        <v>81</v>
      </c>
      <c r="AD203">
        <v>-4</v>
      </c>
      <c r="AE203">
        <v>0</v>
      </c>
      <c r="AF203">
        <v>0</v>
      </c>
      <c r="AG203">
        <v>0</v>
      </c>
      <c r="AH203" t="s">
        <v>164</v>
      </c>
      <c r="AI203" s="1">
        <v>44474.281030092592</v>
      </c>
      <c r="AJ203">
        <v>980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-4</v>
      </c>
      <c r="AQ203">
        <v>0</v>
      </c>
      <c r="AR203">
        <v>0</v>
      </c>
      <c r="AS203">
        <v>0</v>
      </c>
      <c r="AT203" t="s">
        <v>88</v>
      </c>
      <c r="AU203" t="s">
        <v>88</v>
      </c>
      <c r="AV203" t="s">
        <v>88</v>
      </c>
      <c r="AW203" t="s">
        <v>88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88</v>
      </c>
      <c r="BD203" t="s">
        <v>88</v>
      </c>
      <c r="BE20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Kishor Agastin Gunjal</cp:lastModifiedBy>
  <cp:revision/>
  <dcterms:created xsi:type="dcterms:W3CDTF">2021-10-13T15:00:10Z</dcterms:created>
  <dcterms:modified xsi:type="dcterms:W3CDTF">2021-10-14T16:07:11Z</dcterms:modified>
  <cp:category/>
  <cp:contentStatus/>
</cp:coreProperties>
</file>