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1_28A5127BFC9603C52D16A81EA15CFCC01D19F80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2" i="2" l="1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<sst xmlns="http://schemas.openxmlformats.org/spreadsheetml/2006/main" count="4563" uniqueCount="484">
  <si>
    <t>Site Address:</t>
  </si>
  <si>
    <t>FAM.docvelocity-na8.net</t>
  </si>
  <si>
    <t>Report Name:</t>
  </si>
  <si>
    <t>Daily Completed Report - Analyzer TPO Conditions</t>
  </si>
  <si>
    <t>Report Type:</t>
  </si>
  <si>
    <t>Completed Workitem Report</t>
  </si>
  <si>
    <t>Report Period:</t>
  </si>
  <si>
    <t>Month-to-date</t>
  </si>
  <si>
    <t>Queue Id:</t>
  </si>
  <si>
    <t>QUE5D2E6935-BBC1-C9E9-81E5-DE67701C11B4</t>
  </si>
  <si>
    <t>Queue Name:</t>
  </si>
  <si>
    <t>Analyzers - TPO Conditions</t>
  </si>
  <si>
    <t>Report Date/Time:</t>
  </si>
  <si>
    <t>Report Timezone:</t>
  </si>
  <si>
    <t>Eastern Time</t>
  </si>
  <si>
    <t>Start Time:</t>
  </si>
  <si>
    <t>End Time:</t>
  </si>
  <si>
    <t>Distribution List:</t>
  </si>
  <si>
    <t>pnardi@financeofamerica.com</t>
  </si>
  <si>
    <t/>
  </si>
  <si>
    <t>Kishor.Gunjal@ICE.com</t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</si>
  <si>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</si>
  <si>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</si>
  <si>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</si>
  <si>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</si>
  <si>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</si>
  <si>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</si>
  <si>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</si>
  <si>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</si>
  <si>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</si>
  <si>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</si>
  <si>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</si>
  <si>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</si>
  <si>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</si>
  <si>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</si>
  <si>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</si>
  <si>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</si>
  <si>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</si>
  <si>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</si>
  <si>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</si>
  <si>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</si>
  <si>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</si>
  <si>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</si>
  <si>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</si>
  <si>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</si>
  <si>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</si>
  <si>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</si>
  <si>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</si>
  <si>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</si>
  <si>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</si>
  <si>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</si>
  <si>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</si>
  <si>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</si>
  <si>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</si>
  <si>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</si>
  <si>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</si>
  <si>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</si>
  <si>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</si>
  <si>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</si>
  <si>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</si>
  <si>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</si>
  <si>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</si>
  <si>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</si>
  <si>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</si>
  <si>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</si>
  <si>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</si>
  <si>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</si>
  <si>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</si>
  <si>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</si>
  <si>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</si>
  <si>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</si>
  <si>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</si>
  <si>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</si>
  <si>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</si>
  <si>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</si>
  <si>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</si>
  <si>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</si>
  <si>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</si>
  <si>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</si>
  <si>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WI211210003</t>
  </si>
  <si>
    <t>DATA_VALIDATION</t>
  </si>
  <si>
    <t>201300018529</t>
  </si>
  <si>
    <t>Folder</t>
  </si>
  <si>
    <t>Mailitem</t>
  </si>
  <si>
    <t>MI2112109657</t>
  </si>
  <si>
    <t>COMPLETED</t>
  </si>
  <si>
    <t>MARK_AS_COMPLETED</t>
  </si>
  <si>
    <t>Queue</t>
  </si>
  <si>
    <t>N/A</t>
  </si>
  <si>
    <t>Mohini Shinde</t>
  </si>
  <si>
    <t>Aparna Chavan</t>
  </si>
  <si>
    <t>WI211210005</t>
  </si>
  <si>
    <t>MI2112109678</t>
  </si>
  <si>
    <t>Sangeeta Kumari</t>
  </si>
  <si>
    <t>Smriti Gauchan</t>
  </si>
  <si>
    <t>WI211210210</t>
  </si>
  <si>
    <t>201340000435</t>
  </si>
  <si>
    <t>MI211274824</t>
  </si>
  <si>
    <t>Supriya Khape</t>
  </si>
  <si>
    <t>Ashish Sutar</t>
  </si>
  <si>
    <t>WI211210223</t>
  </si>
  <si>
    <t>201300018691</t>
  </si>
  <si>
    <t>MI211285608</t>
  </si>
  <si>
    <t>WI211210224</t>
  </si>
  <si>
    <t>201130012704</t>
  </si>
  <si>
    <t>MI2112100265</t>
  </si>
  <si>
    <t>WI211210252</t>
  </si>
  <si>
    <t>201300019684</t>
  </si>
  <si>
    <t>MI2112112800</t>
  </si>
  <si>
    <t>WI211210272</t>
  </si>
  <si>
    <t>MI2112113083</t>
  </si>
  <si>
    <t>WI211210578</t>
  </si>
  <si>
    <t>201340000371</t>
  </si>
  <si>
    <t>MI2112115644</t>
  </si>
  <si>
    <t>Saloni Uttekar</t>
  </si>
  <si>
    <t>WI211210633</t>
  </si>
  <si>
    <t>201340000397</t>
  </si>
  <si>
    <t>MI2112116118</t>
  </si>
  <si>
    <t>WI21121072</t>
  </si>
  <si>
    <t>201300019558</t>
  </si>
  <si>
    <t>MI211210734</t>
  </si>
  <si>
    <t>Ujwala Ajabe</t>
  </si>
  <si>
    <t>WI211210850</t>
  </si>
  <si>
    <t>201300018995</t>
  </si>
  <si>
    <t>MI2112118010</t>
  </si>
  <si>
    <t>Sumit Jarhad</t>
  </si>
  <si>
    <t>WI211210896</t>
  </si>
  <si>
    <t>201100014197</t>
  </si>
  <si>
    <t>MI2112118487</t>
  </si>
  <si>
    <t>WI211211177</t>
  </si>
  <si>
    <t>201300019394</t>
  </si>
  <si>
    <t>MI2112120705</t>
  </si>
  <si>
    <t>Sanjay Kharade</t>
  </si>
  <si>
    <t>WI211211281</t>
  </si>
  <si>
    <t>201330003342</t>
  </si>
  <si>
    <t>MI2112122314</t>
  </si>
  <si>
    <t>Archana Bhujbal</t>
  </si>
  <si>
    <t>WI211211371</t>
  </si>
  <si>
    <t>201110012107</t>
  </si>
  <si>
    <t>MI2112123408</t>
  </si>
  <si>
    <t>WI211211391</t>
  </si>
  <si>
    <t>MI2112123433</t>
  </si>
  <si>
    <t>Poonam Patil</t>
  </si>
  <si>
    <t>WI211211456</t>
  </si>
  <si>
    <t>201330003662</t>
  </si>
  <si>
    <t>MI2112124349</t>
  </si>
  <si>
    <t>Snehal Sathe</t>
  </si>
  <si>
    <t>WI211211480</t>
  </si>
  <si>
    <t>201340000438</t>
  </si>
  <si>
    <t>MI2112124692</t>
  </si>
  <si>
    <t>WI211211819</t>
  </si>
  <si>
    <t>201300019614</t>
  </si>
  <si>
    <t>MI2112126983</t>
  </si>
  <si>
    <t>Suraj Toradmal</t>
  </si>
  <si>
    <t>WI21121193</t>
  </si>
  <si>
    <t>201330003450</t>
  </si>
  <si>
    <t>MI211212641</t>
  </si>
  <si>
    <t>WI21121237</t>
  </si>
  <si>
    <t>201330002688</t>
  </si>
  <si>
    <t>MI211213246</t>
  </si>
  <si>
    <t>Hemanshi Deshlahara</t>
  </si>
  <si>
    <t>WI211212435</t>
  </si>
  <si>
    <t>MI2112134064</t>
  </si>
  <si>
    <t>WI211212619</t>
  </si>
  <si>
    <t>201300019246</t>
  </si>
  <si>
    <t>MI2112135491</t>
  </si>
  <si>
    <t>WI21121289</t>
  </si>
  <si>
    <t>MI211214038</t>
  </si>
  <si>
    <t>Vikash Suryakanth Parmar</t>
  </si>
  <si>
    <t>WI21121290</t>
  </si>
  <si>
    <t>MI211214098</t>
  </si>
  <si>
    <t>WI211213099</t>
  </si>
  <si>
    <t>201100014123</t>
  </si>
  <si>
    <t>MI2112139197</t>
  </si>
  <si>
    <t>WI21121320</t>
  </si>
  <si>
    <t>201300019333</t>
  </si>
  <si>
    <t>MI211214597</t>
  </si>
  <si>
    <t>WI211213205</t>
  </si>
  <si>
    <t>201330003334</t>
  </si>
  <si>
    <t>MI2112139915</t>
  </si>
  <si>
    <t>WI21121325</t>
  </si>
  <si>
    <t>WI211213320</t>
  </si>
  <si>
    <t>WI211213349</t>
  </si>
  <si>
    <t>201130012705</t>
  </si>
  <si>
    <t>MI2112141180</t>
  </si>
  <si>
    <t>WI211213356</t>
  </si>
  <si>
    <t>MI2112141223</t>
  </si>
  <si>
    <t>WI211213494</t>
  </si>
  <si>
    <t>201330004005</t>
  </si>
  <si>
    <t>MI2112142107</t>
  </si>
  <si>
    <t>WI211213609</t>
  </si>
  <si>
    <t>WI211213709</t>
  </si>
  <si>
    <t>201330003922</t>
  </si>
  <si>
    <t>MI2112144482</t>
  </si>
  <si>
    <t>WI211213713</t>
  </si>
  <si>
    <t>MI2112144486</t>
  </si>
  <si>
    <t>WI211213718</t>
  </si>
  <si>
    <t>MI2112144497</t>
  </si>
  <si>
    <t>WI211213729</t>
  </si>
  <si>
    <t>201300018797</t>
  </si>
  <si>
    <t>MI2112144568</t>
  </si>
  <si>
    <t>Rohit Mawal</t>
  </si>
  <si>
    <t>WI211213751</t>
  </si>
  <si>
    <t>201100014210</t>
  </si>
  <si>
    <t>MI2112144786</t>
  </si>
  <si>
    <t>WI211213817</t>
  </si>
  <si>
    <t>MI2112145461</t>
  </si>
  <si>
    <t>WI211213822</t>
  </si>
  <si>
    <t>201330003446</t>
  </si>
  <si>
    <t>MI2112145480</t>
  </si>
  <si>
    <t>WI211213834</t>
  </si>
  <si>
    <t>MI2112145538</t>
  </si>
  <si>
    <t>WI211213842</t>
  </si>
  <si>
    <t>201300019351</t>
  </si>
  <si>
    <t>MI2112145655</t>
  </si>
  <si>
    <t>WI211214027</t>
  </si>
  <si>
    <t>201300019813</t>
  </si>
  <si>
    <t>MI2112147692</t>
  </si>
  <si>
    <t>WI211214028</t>
  </si>
  <si>
    <t>MI2112147720</t>
  </si>
  <si>
    <t>WI21121404</t>
  </si>
  <si>
    <t>201300019435</t>
  </si>
  <si>
    <t>MI211216086</t>
  </si>
  <si>
    <t>WI211214045</t>
  </si>
  <si>
    <t>WI211214101</t>
  </si>
  <si>
    <t>WI211214307</t>
  </si>
  <si>
    <t>201300019741</t>
  </si>
  <si>
    <t>MI2112150426</t>
  </si>
  <si>
    <t>WI211214575</t>
  </si>
  <si>
    <t>201130012636</t>
  </si>
  <si>
    <t>MI2112154108</t>
  </si>
  <si>
    <t>WI21121463</t>
  </si>
  <si>
    <t>MI211216733</t>
  </si>
  <si>
    <t>WI21121632</t>
  </si>
  <si>
    <t>201100014144</t>
  </si>
  <si>
    <t>MI211217968</t>
  </si>
  <si>
    <t>WI21121807</t>
  </si>
  <si>
    <t>201340000425</t>
  </si>
  <si>
    <t>MI211220080</t>
  </si>
  <si>
    <t>WI21121876</t>
  </si>
  <si>
    <t>MI211220648</t>
  </si>
  <si>
    <t>WI21121892</t>
  </si>
  <si>
    <t>201300019309</t>
  </si>
  <si>
    <t>MI211220761</t>
  </si>
  <si>
    <t>WI21121924</t>
  </si>
  <si>
    <t>201110012209</t>
  </si>
  <si>
    <t>MI211220820</t>
  </si>
  <si>
    <t>WI21122499</t>
  </si>
  <si>
    <t>201340000436</t>
  </si>
  <si>
    <t>MI211226531</t>
  </si>
  <si>
    <t>WI21122542</t>
  </si>
  <si>
    <t>Dashrath Soren</t>
  </si>
  <si>
    <t>WI21122553</t>
  </si>
  <si>
    <t>201340000423</t>
  </si>
  <si>
    <t>MI211226838</t>
  </si>
  <si>
    <t>WI21122731</t>
  </si>
  <si>
    <t>201300019393</t>
  </si>
  <si>
    <t>MI211229444</t>
  </si>
  <si>
    <t>WI21122771</t>
  </si>
  <si>
    <t>MI211229702</t>
  </si>
  <si>
    <t>WI21123125</t>
  </si>
  <si>
    <t>MI211232030</t>
  </si>
  <si>
    <t>WI21123290</t>
  </si>
  <si>
    <t>201100014235</t>
  </si>
  <si>
    <t>MI211233635</t>
  </si>
  <si>
    <t>WI21123295</t>
  </si>
  <si>
    <t>201300019699</t>
  </si>
  <si>
    <t>MI211233575</t>
  </si>
  <si>
    <t>WI21123361</t>
  </si>
  <si>
    <t>201110012124</t>
  </si>
  <si>
    <t>MI211234344</t>
  </si>
  <si>
    <t>WI21123394</t>
  </si>
  <si>
    <t>MI211234558</t>
  </si>
  <si>
    <t>Kathy Walthers</t>
  </si>
  <si>
    <t>WI21123609</t>
  </si>
  <si>
    <t>201300019551</t>
  </si>
  <si>
    <t>MI211236875</t>
  </si>
  <si>
    <t>WI21123736</t>
  </si>
  <si>
    <t>201130012546</t>
  </si>
  <si>
    <t>MI211237820</t>
  </si>
  <si>
    <t>WI21124845</t>
  </si>
  <si>
    <t>201330003682</t>
  </si>
  <si>
    <t>MI211250073</t>
  </si>
  <si>
    <t>WI21125136</t>
  </si>
  <si>
    <t>201330003327</t>
  </si>
  <si>
    <t>MI211253619</t>
  </si>
  <si>
    <t>WI21125326</t>
  </si>
  <si>
    <t>201300019519</t>
  </si>
  <si>
    <t>MI211255533</t>
  </si>
  <si>
    <t>WI21125383</t>
  </si>
  <si>
    <t>201300019442</t>
  </si>
  <si>
    <t>MI211256455</t>
  </si>
  <si>
    <t>WI21125504</t>
  </si>
  <si>
    <t>201300019398</t>
  </si>
  <si>
    <t>MI211258158</t>
  </si>
  <si>
    <t>WI21125543</t>
  </si>
  <si>
    <t>201300019348</t>
  </si>
  <si>
    <t>MI211258481</t>
  </si>
  <si>
    <t>WI21125682</t>
  </si>
  <si>
    <t>201300019025</t>
  </si>
  <si>
    <t>MI211260025</t>
  </si>
  <si>
    <t>WI21125698</t>
  </si>
  <si>
    <t>201330003460</t>
  </si>
  <si>
    <t>MI211260478</t>
  </si>
  <si>
    <t>WI21125706</t>
  </si>
  <si>
    <t>201130012727</t>
  </si>
  <si>
    <t>MI211260632</t>
  </si>
  <si>
    <t>WI21125729</t>
  </si>
  <si>
    <t>WI21125730</t>
  </si>
  <si>
    <t>WI21125792</t>
  </si>
  <si>
    <t>Aditya Tade</t>
  </si>
  <si>
    <t>WI21125796</t>
  </si>
  <si>
    <t>WI21125800</t>
  </si>
  <si>
    <t>WI21125844</t>
  </si>
  <si>
    <t>201330003772</t>
  </si>
  <si>
    <t>MI211262604</t>
  </si>
  <si>
    <t>WI21125872</t>
  </si>
  <si>
    <t>MI211262936</t>
  </si>
  <si>
    <t>WI21125893</t>
  </si>
  <si>
    <t>201340000444</t>
  </si>
  <si>
    <t>MI211263132</t>
  </si>
  <si>
    <t>WI21125931</t>
  </si>
  <si>
    <t>201110012147</t>
  </si>
  <si>
    <t>MI211263880</t>
  </si>
  <si>
    <t>WI21126030</t>
  </si>
  <si>
    <t>201110012150</t>
  </si>
  <si>
    <t>MI211264942</t>
  </si>
  <si>
    <t>WI21126054</t>
  </si>
  <si>
    <t>201300019600</t>
  </si>
  <si>
    <t>MI211265220</t>
  </si>
  <si>
    <t>WI21126056</t>
  </si>
  <si>
    <t>201300019578</t>
  </si>
  <si>
    <t>MI211265226</t>
  </si>
  <si>
    <t>WI21126057</t>
  </si>
  <si>
    <t>MI211265249</t>
  </si>
  <si>
    <t>WI21126064</t>
  </si>
  <si>
    <t>WI21126065</t>
  </si>
  <si>
    <t>WI21126082</t>
  </si>
  <si>
    <t>MI211265500</t>
  </si>
  <si>
    <t>WI21126084</t>
  </si>
  <si>
    <t>MI211265524</t>
  </si>
  <si>
    <t>WI21126226</t>
  </si>
  <si>
    <t>201110012195</t>
  </si>
  <si>
    <t>MI211267279</t>
  </si>
  <si>
    <t>WI21126235</t>
  </si>
  <si>
    <t>MI211267446</t>
  </si>
  <si>
    <t>WI21126408</t>
  </si>
  <si>
    <t>201340000419</t>
  </si>
  <si>
    <t>MI211268717</t>
  </si>
  <si>
    <t>WI21126471</t>
  </si>
  <si>
    <t>201330003824</t>
  </si>
  <si>
    <t>MI211269331</t>
  </si>
  <si>
    <t>WI21126502</t>
  </si>
  <si>
    <t>WI21126529</t>
  </si>
  <si>
    <t>MI211269388</t>
  </si>
  <si>
    <t>WI21126530</t>
  </si>
  <si>
    <t>201130012588</t>
  </si>
  <si>
    <t>MI211270119</t>
  </si>
  <si>
    <t>WI21126563</t>
  </si>
  <si>
    <t>201330003964</t>
  </si>
  <si>
    <t>MI211270336</t>
  </si>
  <si>
    <t>WI21126735</t>
  </si>
  <si>
    <t>201130012388</t>
  </si>
  <si>
    <t>MI211272524</t>
  </si>
  <si>
    <t>WI21126816</t>
  </si>
  <si>
    <t>201330003679</t>
  </si>
  <si>
    <t>MI211274101</t>
  </si>
  <si>
    <t>WI21126821</t>
  </si>
  <si>
    <t>MI211274192</t>
  </si>
  <si>
    <t>WI21126843</t>
  </si>
  <si>
    <t>201330003633</t>
  </si>
  <si>
    <t>MI211274232</t>
  </si>
  <si>
    <t>WI21126884</t>
  </si>
  <si>
    <t>WI21126975</t>
  </si>
  <si>
    <t>MI211276116</t>
  </si>
  <si>
    <t>WI21126978</t>
  </si>
  <si>
    <t>201300019655</t>
  </si>
  <si>
    <t>MI211276257</t>
  </si>
  <si>
    <t>WI21126982</t>
  </si>
  <si>
    <t>MI211276283</t>
  </si>
  <si>
    <t>WI21126990</t>
  </si>
  <si>
    <t>201130012812</t>
  </si>
  <si>
    <t>MI211276463</t>
  </si>
  <si>
    <t>WI21126995</t>
  </si>
  <si>
    <t>MI211276501</t>
  </si>
  <si>
    <t>WI21127071</t>
  </si>
  <si>
    <t>201300018592</t>
  </si>
  <si>
    <t>MI211277180</t>
  </si>
  <si>
    <t>WI21127529</t>
  </si>
  <si>
    <t>201110012190</t>
  </si>
  <si>
    <t>MI211281973</t>
  </si>
  <si>
    <t>WI21127684</t>
  </si>
  <si>
    <t>WI21127687</t>
  </si>
  <si>
    <t>WI21127690</t>
  </si>
  <si>
    <t>WI21127733</t>
  </si>
  <si>
    <t>WI21127807</t>
  </si>
  <si>
    <t>MI211284915</t>
  </si>
  <si>
    <t>WI21127809</t>
  </si>
  <si>
    <t>MI211284936</t>
  </si>
  <si>
    <t>WI21127815</t>
  </si>
  <si>
    <t>MI211284960</t>
  </si>
  <si>
    <t>WI21127816</t>
  </si>
  <si>
    <t>MI211284944</t>
  </si>
  <si>
    <t>WI21127833</t>
  </si>
  <si>
    <t>MI211284977</t>
  </si>
  <si>
    <t>WI21127838</t>
  </si>
  <si>
    <t>MI211285426</t>
  </si>
  <si>
    <t>WI21127872</t>
  </si>
  <si>
    <t>MI211285849</t>
  </si>
  <si>
    <t>WI21127877</t>
  </si>
  <si>
    <t>MI211285883</t>
  </si>
  <si>
    <t>WI21127878</t>
  </si>
  <si>
    <t>WI21128020</t>
  </si>
  <si>
    <t>WI21128022</t>
  </si>
  <si>
    <t>WI21128026</t>
  </si>
  <si>
    <t>WI21128064</t>
  </si>
  <si>
    <t>WI2112811</t>
  </si>
  <si>
    <t>MI21127712</t>
  </si>
  <si>
    <t>WI21128402</t>
  </si>
  <si>
    <t>201130012686</t>
  </si>
  <si>
    <t>MI211292067</t>
  </si>
  <si>
    <t>WI21128512</t>
  </si>
  <si>
    <t>201130012663</t>
  </si>
  <si>
    <t>MI211293887</t>
  </si>
  <si>
    <t>WI21128566</t>
  </si>
  <si>
    <t>WI21128572</t>
  </si>
  <si>
    <t>201110012134</t>
  </si>
  <si>
    <t>MI211294551</t>
  </si>
  <si>
    <t>WI21128595</t>
  </si>
  <si>
    <t>201130012649</t>
  </si>
  <si>
    <t>MI211294799</t>
  </si>
  <si>
    <t>WI21128599</t>
  </si>
  <si>
    <t>MI211294816</t>
  </si>
  <si>
    <t>WI21128613</t>
  </si>
  <si>
    <t>MI211294833</t>
  </si>
  <si>
    <t>WI21128815</t>
  </si>
  <si>
    <t>201300019708</t>
  </si>
  <si>
    <t>MI211296449</t>
  </si>
  <si>
    <t>WI21128818</t>
  </si>
  <si>
    <t>MI211296464</t>
  </si>
  <si>
    <t>WI21129063</t>
  </si>
  <si>
    <t>MI2112100049</t>
  </si>
  <si>
    <t>WI21129068</t>
  </si>
  <si>
    <t>MI2112100124</t>
  </si>
  <si>
    <t>WI21129073</t>
  </si>
  <si>
    <t>MI2112100178</t>
  </si>
  <si>
    <t>WI21129076</t>
  </si>
  <si>
    <t>WI21129167</t>
  </si>
  <si>
    <t>201100014102</t>
  </si>
  <si>
    <t>MI2112100993</t>
  </si>
  <si>
    <t>WI2112928</t>
  </si>
  <si>
    <t>201300019454</t>
  </si>
  <si>
    <t>MI21128693</t>
  </si>
  <si>
    <t>WI2112929</t>
  </si>
  <si>
    <t>MI21128695</t>
  </si>
  <si>
    <t>WI21129307</t>
  </si>
  <si>
    <t>MI2112102457</t>
  </si>
  <si>
    <t>WI2112933</t>
  </si>
  <si>
    <t>201130012786</t>
  </si>
  <si>
    <t>MI21128763</t>
  </si>
  <si>
    <t>WI21129348</t>
  </si>
  <si>
    <t>MI2112103174</t>
  </si>
  <si>
    <t>WI2112935</t>
  </si>
  <si>
    <t>201130012701</t>
  </si>
  <si>
    <t>MI21128815</t>
  </si>
  <si>
    <t>WI2112945</t>
  </si>
  <si>
    <t>201130012481</t>
  </si>
  <si>
    <t>MI21128986</t>
  </si>
  <si>
    <t>WI2112946</t>
  </si>
  <si>
    <t>MI21128987</t>
  </si>
  <si>
    <t>WI2112947</t>
  </si>
  <si>
    <t>MI21128991</t>
  </si>
  <si>
    <t>WI2112948</t>
  </si>
  <si>
    <t>MI21128989</t>
  </si>
  <si>
    <t>WI2112949</t>
  </si>
  <si>
    <t>MI21128994</t>
  </si>
  <si>
    <t>WI2112963</t>
  </si>
  <si>
    <t>WI21129820</t>
  </si>
  <si>
    <t>201330003931</t>
  </si>
  <si>
    <t>MI2112107507</t>
  </si>
  <si>
    <t>WI21129974</t>
  </si>
  <si>
    <t>MI2112109378</t>
  </si>
  <si>
    <t>WI21129979</t>
  </si>
  <si>
    <t>MI2112109368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</si>
</sst>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44535.458395868052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44535.458395868052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6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46</v>
      </c>
      <c r="Z1" s="3" t="s">
        <v>47</v>
      </c>
      <c r="AA1" s="3" t="s">
        <v>48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57</v>
      </c>
      <c r="AK1" s="3" t="s">
        <v>58</v>
      </c>
      <c r="AL1" s="3" t="s">
        <v>59</v>
      </c>
      <c r="AM1" s="3" t="s">
        <v>60</v>
      </c>
      <c r="AN1" s="3" t="s">
        <v>61</v>
      </c>
      <c r="AO1" s="3" t="s">
        <v>62</v>
      </c>
      <c r="AP1" s="3" t="s">
        <v>63</v>
      </c>
      <c r="AQ1" s="3" t="s">
        <v>64</v>
      </c>
      <c r="AR1" s="3" t="s">
        <v>65</v>
      </c>
      <c r="AS1" s="3" t="s">
        <v>66</v>
      </c>
      <c r="AT1" s="3" t="s">
        <v>67</v>
      </c>
      <c r="AU1" s="3" t="s">
        <v>68</v>
      </c>
      <c r="AV1" s="3" t="s">
        <v>69</v>
      </c>
      <c r="AW1" s="3" t="s">
        <v>70</v>
      </c>
      <c r="AX1" s="3" t="s">
        <v>71</v>
      </c>
      <c r="AY1" s="3" t="s">
        <v>72</v>
      </c>
      <c r="AZ1" s="3" t="s">
        <v>73</v>
      </c>
      <c r="BA1" s="3" t="s">
        <v>74</v>
      </c>
      <c r="BB1" s="3" t="s">
        <v>75</v>
      </c>
      <c r="BC1" s="3" t="s">
        <v>76</v>
      </c>
      <c r="BD1" s="3" t="s">
        <v>77</v>
      </c>
      <c r="BE1" s="3" t="s">
        <v>78</v>
      </c>
    </row>
    <row r="2" spans="1:57">
      <c r="A2" t="s">
        <v>79</v>
      </c>
      <c r="B2" t="s">
        <v>80</v>
      </c>
      <c r="C2" t="s">
        <v>81</v>
      </c>
      <c r="D2" t="s">
        <v>82</v>
      </c>
      <c r="E2" s="2" t="str">
        <f>HYPERLINK("capsilon://?command=openfolder&amp;siteaddress=FAM.docvelocity-na8.net&amp;folderid=FX27AB6FAC-EC39-AEFA-FBA6-EB10FEC66A13","FX210914896")</f>
        <v>FX210914896</v>
      </c>
      <c r="F2" t="s">
        <v>19</v>
      </c>
      <c r="G2" t="s">
        <v>19</v>
      </c>
      <c r="H2" t="s">
        <v>83</v>
      </c>
      <c r="I2" t="s">
        <v>84</v>
      </c>
      <c r="J2">
        <v>66</v>
      </c>
      <c r="K2" t="s">
        <v>85</v>
      </c>
      <c r="L2" t="s">
        <v>86</v>
      </c>
      <c r="M2" t="s">
        <v>87</v>
      </c>
      <c r="N2">
        <v>2</v>
      </c>
      <c r="O2" s="1">
        <v>44532.933113425926</v>
      </c>
      <c r="P2" s="1">
        <v>44533.262372685182</v>
      </c>
      <c r="Q2">
        <v>25933</v>
      </c>
      <c r="R2">
        <v>2515</v>
      </c>
      <c r="S2" t="b">
        <v>0</v>
      </c>
      <c r="T2" t="s">
        <v>88</v>
      </c>
      <c r="U2" t="b">
        <v>0</v>
      </c>
      <c r="V2" t="s">
        <v>89</v>
      </c>
      <c r="W2" s="1">
        <v>44533.225138888891</v>
      </c>
      <c r="X2">
        <v>1468</v>
      </c>
      <c r="Y2">
        <v>52</v>
      </c>
      <c r="Z2">
        <v>0</v>
      </c>
      <c r="AA2">
        <v>52</v>
      </c>
      <c r="AB2">
        <v>0</v>
      </c>
      <c r="AC2">
        <v>30</v>
      </c>
      <c r="AD2">
        <v>14</v>
      </c>
      <c r="AE2">
        <v>0</v>
      </c>
      <c r="AF2">
        <v>0</v>
      </c>
      <c r="AG2">
        <v>0</v>
      </c>
      <c r="AH2" t="s">
        <v>90</v>
      </c>
      <c r="AI2" s="1">
        <v>44533.262372685182</v>
      </c>
      <c r="AJ2">
        <v>37</v>
      </c>
      <c r="AK2">
        <v>0</v>
      </c>
      <c r="AL2">
        <v>0</v>
      </c>
      <c r="AM2">
        <v>0</v>
      </c>
      <c r="AN2">
        <v>0</v>
      </c>
      <c r="AO2">
        <v>0</v>
      </c>
      <c r="AP2">
        <v>14</v>
      </c>
      <c r="AQ2">
        <v>0</v>
      </c>
      <c r="AR2">
        <v>0</v>
      </c>
      <c r="AS2">
        <v>0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</row>
    <row r="3" spans="1:57">
      <c r="A3" t="s">
        <v>91</v>
      </c>
      <c r="B3" t="s">
        <v>80</v>
      </c>
      <c r="C3" t="s">
        <v>81</v>
      </c>
      <c r="D3" t="s">
        <v>82</v>
      </c>
      <c r="E3" s="2" t="str">
        <f>HYPERLINK("capsilon://?command=openfolder&amp;siteaddress=FAM.docvelocity-na8.net&amp;folderid=FX27AB6FAC-EC39-AEFA-FBA6-EB10FEC66A13","FX210914896")</f>
        <v>FX210914896</v>
      </c>
      <c r="F3" t="s">
        <v>19</v>
      </c>
      <c r="G3" t="s">
        <v>19</v>
      </c>
      <c r="H3" t="s">
        <v>83</v>
      </c>
      <c r="I3" t="s">
        <v>92</v>
      </c>
      <c r="J3">
        <v>66</v>
      </c>
      <c r="K3" t="s">
        <v>85</v>
      </c>
      <c r="L3" t="s">
        <v>86</v>
      </c>
      <c r="M3" t="s">
        <v>87</v>
      </c>
      <c r="N3">
        <v>2</v>
      </c>
      <c r="O3" s="1">
        <v>44532.933749999997</v>
      </c>
      <c r="P3" s="1">
        <v>44533.259826388887</v>
      </c>
      <c r="Q3">
        <v>26303</v>
      </c>
      <c r="R3">
        <v>1870</v>
      </c>
      <c r="S3" t="b">
        <v>0</v>
      </c>
      <c r="T3" t="s">
        <v>88</v>
      </c>
      <c r="U3" t="b">
        <v>0</v>
      </c>
      <c r="V3" t="s">
        <v>93</v>
      </c>
      <c r="W3" s="1">
        <v>44533.222395833334</v>
      </c>
      <c r="X3">
        <v>1178</v>
      </c>
      <c r="Y3">
        <v>52</v>
      </c>
      <c r="Z3">
        <v>0</v>
      </c>
      <c r="AA3">
        <v>52</v>
      </c>
      <c r="AB3">
        <v>0</v>
      </c>
      <c r="AC3">
        <v>38</v>
      </c>
      <c r="AD3">
        <v>14</v>
      </c>
      <c r="AE3">
        <v>0</v>
      </c>
      <c r="AF3">
        <v>0</v>
      </c>
      <c r="AG3">
        <v>0</v>
      </c>
      <c r="AH3" t="s">
        <v>94</v>
      </c>
      <c r="AI3" s="1">
        <v>44533.259826388887</v>
      </c>
      <c r="AJ3">
        <v>692</v>
      </c>
      <c r="AK3">
        <v>4</v>
      </c>
      <c r="AL3">
        <v>0</v>
      </c>
      <c r="AM3">
        <v>4</v>
      </c>
      <c r="AN3">
        <v>0</v>
      </c>
      <c r="AO3">
        <v>4</v>
      </c>
      <c r="AP3">
        <v>10</v>
      </c>
      <c r="AQ3">
        <v>0</v>
      </c>
      <c r="AR3">
        <v>0</v>
      </c>
      <c r="AS3">
        <v>0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</row>
    <row r="4" spans="1:57">
      <c r="A4" t="s">
        <v>95</v>
      </c>
      <c r="B4" t="s">
        <v>80</v>
      </c>
      <c r="C4" t="s">
        <v>96</v>
      </c>
      <c r="D4" t="s">
        <v>82</v>
      </c>
      <c r="E4" s="2" t="str">
        <f>HYPERLINK("capsilon://?command=openfolder&amp;siteaddress=FAM.docvelocity-na8.net&amp;folderid=FX3E01EF46-341C-8E13-E263-AD0B258CB4ED","FX21118529")</f>
        <v>FX21118529</v>
      </c>
      <c r="F4" t="s">
        <v>19</v>
      </c>
      <c r="G4" t="s">
        <v>19</v>
      </c>
      <c r="H4" t="s">
        <v>83</v>
      </c>
      <c r="I4" t="s">
        <v>97</v>
      </c>
      <c r="J4">
        <v>342</v>
      </c>
      <c r="K4" t="s">
        <v>85</v>
      </c>
      <c r="L4" t="s">
        <v>86</v>
      </c>
      <c r="M4" t="s">
        <v>87</v>
      </c>
      <c r="N4">
        <v>2</v>
      </c>
      <c r="O4" s="1">
        <v>44533.230810185189</v>
      </c>
      <c r="P4" s="1">
        <v>44533.304537037038</v>
      </c>
      <c r="Q4">
        <v>34</v>
      </c>
      <c r="R4">
        <v>6336</v>
      </c>
      <c r="S4" t="b">
        <v>0</v>
      </c>
      <c r="T4" t="s">
        <v>88</v>
      </c>
      <c r="U4" t="b">
        <v>1</v>
      </c>
      <c r="V4" t="s">
        <v>98</v>
      </c>
      <c r="W4" s="1">
        <v>44533.278541666667</v>
      </c>
      <c r="X4">
        <v>4100</v>
      </c>
      <c r="Y4">
        <v>259</v>
      </c>
      <c r="Z4">
        <v>0</v>
      </c>
      <c r="AA4">
        <v>259</v>
      </c>
      <c r="AB4">
        <v>74</v>
      </c>
      <c r="AC4">
        <v>203</v>
      </c>
      <c r="AD4">
        <v>83</v>
      </c>
      <c r="AE4">
        <v>0</v>
      </c>
      <c r="AF4">
        <v>0</v>
      </c>
      <c r="AG4">
        <v>0</v>
      </c>
      <c r="AH4" t="s">
        <v>99</v>
      </c>
      <c r="AI4" s="1">
        <v>44533.304537037038</v>
      </c>
      <c r="AJ4">
        <v>2236</v>
      </c>
      <c r="AK4">
        <v>5</v>
      </c>
      <c r="AL4">
        <v>0</v>
      </c>
      <c r="AM4">
        <v>5</v>
      </c>
      <c r="AN4">
        <v>74</v>
      </c>
      <c r="AO4">
        <v>5</v>
      </c>
      <c r="AP4">
        <v>78</v>
      </c>
      <c r="AQ4">
        <v>0</v>
      </c>
      <c r="AR4">
        <v>0</v>
      </c>
      <c r="AS4">
        <v>0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</row>
    <row r="5" spans="1:57">
      <c r="A5" t="s">
        <v>100</v>
      </c>
      <c r="B5" t="s">
        <v>80</v>
      </c>
      <c r="C5" t="s">
        <v>101</v>
      </c>
      <c r="D5" t="s">
        <v>82</v>
      </c>
      <c r="E5" s="2" t="str">
        <f>HYPERLINK("capsilon://?command=openfolder&amp;siteaddress=FAM.docvelocity-na8.net&amp;folderid=FX8B1DD431-9D62-9FF5-B0BB-2A8149347855","FX21102981")</f>
        <v>FX21102981</v>
      </c>
      <c r="F5" t="s">
        <v>19</v>
      </c>
      <c r="G5" t="s">
        <v>19</v>
      </c>
      <c r="H5" t="s">
        <v>83</v>
      </c>
      <c r="I5" t="s">
        <v>102</v>
      </c>
      <c r="J5">
        <v>480</v>
      </c>
      <c r="K5" t="s">
        <v>85</v>
      </c>
      <c r="L5" t="s">
        <v>86</v>
      </c>
      <c r="M5" t="s">
        <v>87</v>
      </c>
      <c r="N5">
        <v>2</v>
      </c>
      <c r="O5" s="1">
        <v>44533.279710648145</v>
      </c>
      <c r="P5" s="1">
        <v>44533.333171296297</v>
      </c>
      <c r="Q5">
        <v>1382</v>
      </c>
      <c r="R5">
        <v>3237</v>
      </c>
      <c r="S5" t="b">
        <v>0</v>
      </c>
      <c r="T5" t="s">
        <v>88</v>
      </c>
      <c r="U5" t="b">
        <v>1</v>
      </c>
      <c r="V5" t="s">
        <v>98</v>
      </c>
      <c r="W5" s="1">
        <v>44533.308564814812</v>
      </c>
      <c r="X5">
        <v>2250</v>
      </c>
      <c r="Y5">
        <v>163</v>
      </c>
      <c r="Z5">
        <v>0</v>
      </c>
      <c r="AA5">
        <v>163</v>
      </c>
      <c r="AB5">
        <v>297</v>
      </c>
      <c r="AC5">
        <v>105</v>
      </c>
      <c r="AD5">
        <v>317</v>
      </c>
      <c r="AE5">
        <v>0</v>
      </c>
      <c r="AF5">
        <v>0</v>
      </c>
      <c r="AG5">
        <v>0</v>
      </c>
      <c r="AH5" t="s">
        <v>94</v>
      </c>
      <c r="AI5" s="1">
        <v>44533.333171296297</v>
      </c>
      <c r="AJ5">
        <v>978</v>
      </c>
      <c r="AK5">
        <v>0</v>
      </c>
      <c r="AL5">
        <v>0</v>
      </c>
      <c r="AM5">
        <v>0</v>
      </c>
      <c r="AN5">
        <v>297</v>
      </c>
      <c r="AO5">
        <v>0</v>
      </c>
      <c r="AP5">
        <v>317</v>
      </c>
      <c r="AQ5">
        <v>0</v>
      </c>
      <c r="AR5">
        <v>0</v>
      </c>
      <c r="AS5">
        <v>0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</row>
    <row r="6" spans="1:57">
      <c r="A6" t="s">
        <v>103</v>
      </c>
      <c r="B6" t="s">
        <v>80</v>
      </c>
      <c r="C6" t="s">
        <v>104</v>
      </c>
      <c r="D6" t="s">
        <v>82</v>
      </c>
      <c r="E6" s="2" t="str">
        <f>HYPERLINK("capsilon://?command=openfolder&amp;siteaddress=FAM.docvelocity-na8.net&amp;folderid=FXB6B629A5-A998-37BC-400E-4CC1F1199BF5","FX21114208")</f>
        <v>FX21114208</v>
      </c>
      <c r="F6" t="s">
        <v>19</v>
      </c>
      <c r="G6" t="s">
        <v>19</v>
      </c>
      <c r="H6" t="s">
        <v>83</v>
      </c>
      <c r="I6" t="s">
        <v>105</v>
      </c>
      <c r="J6">
        <v>132</v>
      </c>
      <c r="K6" t="s">
        <v>85</v>
      </c>
      <c r="L6" t="s">
        <v>86</v>
      </c>
      <c r="M6" t="s">
        <v>87</v>
      </c>
      <c r="N6">
        <v>2</v>
      </c>
      <c r="O6" s="1">
        <v>44533.280162037037</v>
      </c>
      <c r="P6" s="1">
        <v>44533.341354166667</v>
      </c>
      <c r="Q6">
        <v>3347</v>
      </c>
      <c r="R6">
        <v>1940</v>
      </c>
      <c r="S6" t="b">
        <v>0</v>
      </c>
      <c r="T6" t="s">
        <v>88</v>
      </c>
      <c r="U6" t="b">
        <v>1</v>
      </c>
      <c r="V6" t="s">
        <v>98</v>
      </c>
      <c r="W6" s="1">
        <v>44533.321828703702</v>
      </c>
      <c r="X6">
        <v>1145</v>
      </c>
      <c r="Y6">
        <v>104</v>
      </c>
      <c r="Z6">
        <v>0</v>
      </c>
      <c r="AA6">
        <v>104</v>
      </c>
      <c r="AB6">
        <v>0</v>
      </c>
      <c r="AC6">
        <v>64</v>
      </c>
      <c r="AD6">
        <v>28</v>
      </c>
      <c r="AE6">
        <v>0</v>
      </c>
      <c r="AF6">
        <v>0</v>
      </c>
      <c r="AG6">
        <v>0</v>
      </c>
      <c r="AH6" t="s">
        <v>94</v>
      </c>
      <c r="AI6" s="1">
        <v>44533.341354166667</v>
      </c>
      <c r="AJ6">
        <v>706</v>
      </c>
      <c r="AK6">
        <v>0</v>
      </c>
      <c r="AL6">
        <v>0</v>
      </c>
      <c r="AM6">
        <v>0</v>
      </c>
      <c r="AN6">
        <v>0</v>
      </c>
      <c r="AO6">
        <v>0</v>
      </c>
      <c r="AP6">
        <v>28</v>
      </c>
      <c r="AQ6">
        <v>0</v>
      </c>
      <c r="AR6">
        <v>0</v>
      </c>
      <c r="AS6">
        <v>0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</row>
    <row r="7" spans="1:57">
      <c r="A7" t="s">
        <v>106</v>
      </c>
      <c r="B7" t="s">
        <v>80</v>
      </c>
      <c r="C7" t="s">
        <v>107</v>
      </c>
      <c r="D7" t="s">
        <v>82</v>
      </c>
      <c r="E7" s="2" t="str">
        <f>HYPERLINK("capsilon://?command=openfolder&amp;siteaddress=FAM.docvelocity-na8.net&amp;folderid=FXB4AC6806-4957-BE7D-32FF-6A4691D14E55","FX21118119")</f>
        <v>FX21118119</v>
      </c>
      <c r="F7" t="s">
        <v>19</v>
      </c>
      <c r="G7" t="s">
        <v>19</v>
      </c>
      <c r="H7" t="s">
        <v>83</v>
      </c>
      <c r="I7" t="s">
        <v>108</v>
      </c>
      <c r="J7">
        <v>66</v>
      </c>
      <c r="K7" t="s">
        <v>85</v>
      </c>
      <c r="L7" t="s">
        <v>86</v>
      </c>
      <c r="M7" t="s">
        <v>87</v>
      </c>
      <c r="N7">
        <v>2</v>
      </c>
      <c r="O7" s="1">
        <v>44533.325416666667</v>
      </c>
      <c r="P7" s="1">
        <v>44533.359189814815</v>
      </c>
      <c r="Q7">
        <v>1809</v>
      </c>
      <c r="R7">
        <v>1109</v>
      </c>
      <c r="S7" t="b">
        <v>0</v>
      </c>
      <c r="T7" t="s">
        <v>88</v>
      </c>
      <c r="U7" t="b">
        <v>0</v>
      </c>
      <c r="V7" t="s">
        <v>89</v>
      </c>
      <c r="W7" s="1">
        <v>44533.352048611108</v>
      </c>
      <c r="X7">
        <v>592</v>
      </c>
      <c r="Y7">
        <v>52</v>
      </c>
      <c r="Z7">
        <v>0</v>
      </c>
      <c r="AA7">
        <v>52</v>
      </c>
      <c r="AB7">
        <v>0</v>
      </c>
      <c r="AC7">
        <v>43</v>
      </c>
      <c r="AD7">
        <v>14</v>
      </c>
      <c r="AE7">
        <v>0</v>
      </c>
      <c r="AF7">
        <v>0</v>
      </c>
      <c r="AG7">
        <v>0</v>
      </c>
      <c r="AH7" t="s">
        <v>99</v>
      </c>
      <c r="AI7" s="1">
        <v>44533.359189814815</v>
      </c>
      <c r="AJ7">
        <v>502</v>
      </c>
      <c r="AK7">
        <v>2</v>
      </c>
      <c r="AL7">
        <v>0</v>
      </c>
      <c r="AM7">
        <v>2</v>
      </c>
      <c r="AN7">
        <v>0</v>
      </c>
      <c r="AO7">
        <v>2</v>
      </c>
      <c r="AP7">
        <v>12</v>
      </c>
      <c r="AQ7">
        <v>0</v>
      </c>
      <c r="AR7">
        <v>0</v>
      </c>
      <c r="AS7">
        <v>0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</row>
    <row r="8" spans="1:57">
      <c r="A8" t="s">
        <v>109</v>
      </c>
      <c r="B8" t="s">
        <v>80</v>
      </c>
      <c r="C8" t="s">
        <v>107</v>
      </c>
      <c r="D8" t="s">
        <v>82</v>
      </c>
      <c r="E8" s="2" t="str">
        <f>HYPERLINK("capsilon://?command=openfolder&amp;siteaddress=FAM.docvelocity-na8.net&amp;folderid=FXB4AC6806-4957-BE7D-32FF-6A4691D14E55","FX21118119")</f>
        <v>FX21118119</v>
      </c>
      <c r="F8" t="s">
        <v>19</v>
      </c>
      <c r="G8" t="s">
        <v>19</v>
      </c>
      <c r="H8" t="s">
        <v>83</v>
      </c>
      <c r="I8" t="s">
        <v>110</v>
      </c>
      <c r="J8">
        <v>66</v>
      </c>
      <c r="K8" t="s">
        <v>85</v>
      </c>
      <c r="L8" t="s">
        <v>86</v>
      </c>
      <c r="M8" t="s">
        <v>87</v>
      </c>
      <c r="N8">
        <v>2</v>
      </c>
      <c r="O8" s="1">
        <v>44533.345833333333</v>
      </c>
      <c r="P8" s="1">
        <v>44533.365937499999</v>
      </c>
      <c r="Q8">
        <v>830</v>
      </c>
      <c r="R8">
        <v>907</v>
      </c>
      <c r="S8" t="b">
        <v>0</v>
      </c>
      <c r="T8" t="s">
        <v>88</v>
      </c>
      <c r="U8" t="b">
        <v>0</v>
      </c>
      <c r="V8" t="s">
        <v>89</v>
      </c>
      <c r="W8" s="1">
        <v>44533.355590277781</v>
      </c>
      <c r="X8">
        <v>306</v>
      </c>
      <c r="Y8">
        <v>52</v>
      </c>
      <c r="Z8">
        <v>0</v>
      </c>
      <c r="AA8">
        <v>52</v>
      </c>
      <c r="AB8">
        <v>0</v>
      </c>
      <c r="AC8">
        <v>22</v>
      </c>
      <c r="AD8">
        <v>14</v>
      </c>
      <c r="AE8">
        <v>0</v>
      </c>
      <c r="AF8">
        <v>0</v>
      </c>
      <c r="AG8">
        <v>0</v>
      </c>
      <c r="AH8" t="s">
        <v>99</v>
      </c>
      <c r="AI8" s="1">
        <v>44533.365937499999</v>
      </c>
      <c r="AJ8">
        <v>582</v>
      </c>
      <c r="AK8">
        <v>0</v>
      </c>
      <c r="AL8">
        <v>0</v>
      </c>
      <c r="AM8">
        <v>0</v>
      </c>
      <c r="AN8">
        <v>0</v>
      </c>
      <c r="AO8">
        <v>0</v>
      </c>
      <c r="AP8">
        <v>14</v>
      </c>
      <c r="AQ8">
        <v>0</v>
      </c>
      <c r="AR8">
        <v>0</v>
      </c>
      <c r="AS8">
        <v>0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</row>
    <row r="9" spans="1:57">
      <c r="A9" t="s">
        <v>111</v>
      </c>
      <c r="B9" t="s">
        <v>80</v>
      </c>
      <c r="C9" t="s">
        <v>112</v>
      </c>
      <c r="D9" t="s">
        <v>82</v>
      </c>
      <c r="E9" s="2" t="str">
        <f>HYPERLINK("capsilon://?command=openfolder&amp;siteaddress=FAM.docvelocity-na8.net&amp;folderid=FX1379D70C-974A-FC23-7337-FA5BEF4A5947","FX21108727")</f>
        <v>FX21108727</v>
      </c>
      <c r="F9" t="s">
        <v>19</v>
      </c>
      <c r="G9" t="s">
        <v>19</v>
      </c>
      <c r="H9" t="s">
        <v>83</v>
      </c>
      <c r="I9" t="s">
        <v>113</v>
      </c>
      <c r="J9">
        <v>30</v>
      </c>
      <c r="K9" t="s">
        <v>85</v>
      </c>
      <c r="L9" t="s">
        <v>86</v>
      </c>
      <c r="M9" t="s">
        <v>87</v>
      </c>
      <c r="N9">
        <v>2</v>
      </c>
      <c r="O9" s="1">
        <v>44533.417060185187</v>
      </c>
      <c r="P9" s="1">
        <v>44533.423564814817</v>
      </c>
      <c r="Q9">
        <v>240</v>
      </c>
      <c r="R9">
        <v>322</v>
      </c>
      <c r="S9" t="b">
        <v>0</v>
      </c>
      <c r="T9" t="s">
        <v>88</v>
      </c>
      <c r="U9" t="b">
        <v>0</v>
      </c>
      <c r="V9" t="s">
        <v>114</v>
      </c>
      <c r="W9" s="1">
        <v>44533.418379629627</v>
      </c>
      <c r="X9">
        <v>109</v>
      </c>
      <c r="Y9">
        <v>9</v>
      </c>
      <c r="Z9">
        <v>0</v>
      </c>
      <c r="AA9">
        <v>9</v>
      </c>
      <c r="AB9">
        <v>0</v>
      </c>
      <c r="AC9">
        <v>3</v>
      </c>
      <c r="AD9">
        <v>21</v>
      </c>
      <c r="AE9">
        <v>0</v>
      </c>
      <c r="AF9">
        <v>0</v>
      </c>
      <c r="AG9">
        <v>0</v>
      </c>
      <c r="AH9" t="s">
        <v>94</v>
      </c>
      <c r="AI9" s="1">
        <v>44533.423564814817</v>
      </c>
      <c r="AJ9">
        <v>213</v>
      </c>
      <c r="AK9">
        <v>1</v>
      </c>
      <c r="AL9">
        <v>0</v>
      </c>
      <c r="AM9">
        <v>1</v>
      </c>
      <c r="AN9">
        <v>0</v>
      </c>
      <c r="AO9">
        <v>1</v>
      </c>
      <c r="AP9">
        <v>20</v>
      </c>
      <c r="AQ9">
        <v>0</v>
      </c>
      <c r="AR9">
        <v>0</v>
      </c>
      <c r="AS9">
        <v>0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</row>
    <row r="10" spans="1:57">
      <c r="A10" t="s">
        <v>115</v>
      </c>
      <c r="B10" t="s">
        <v>80</v>
      </c>
      <c r="C10" t="s">
        <v>116</v>
      </c>
      <c r="D10" t="s">
        <v>82</v>
      </c>
      <c r="E10" s="2" t="str">
        <f>HYPERLINK("capsilon://?command=openfolder&amp;siteaddress=FAM.docvelocity-na8.net&amp;folderid=FX2EF6844D-54FB-E45A-1588-DC387429E620","FX2111199")</f>
        <v>FX2111199</v>
      </c>
      <c r="F10" t="s">
        <v>19</v>
      </c>
      <c r="G10" t="s">
        <v>19</v>
      </c>
      <c r="H10" t="s">
        <v>83</v>
      </c>
      <c r="I10" t="s">
        <v>117</v>
      </c>
      <c r="J10">
        <v>30</v>
      </c>
      <c r="K10" t="s">
        <v>85</v>
      </c>
      <c r="L10" t="s">
        <v>86</v>
      </c>
      <c r="M10" t="s">
        <v>87</v>
      </c>
      <c r="N10">
        <v>2</v>
      </c>
      <c r="O10" s="1">
        <v>44533.426157407404</v>
      </c>
      <c r="P10" s="1">
        <v>44533.436909722222</v>
      </c>
      <c r="Q10">
        <v>496</v>
      </c>
      <c r="R10">
        <v>433</v>
      </c>
      <c r="S10" t="b">
        <v>0</v>
      </c>
      <c r="T10" t="s">
        <v>88</v>
      </c>
      <c r="U10" t="b">
        <v>0</v>
      </c>
      <c r="V10" t="s">
        <v>89</v>
      </c>
      <c r="W10" s="1">
        <v>44533.428773148145</v>
      </c>
      <c r="X10">
        <v>168</v>
      </c>
      <c r="Y10">
        <v>9</v>
      </c>
      <c r="Z10">
        <v>0</v>
      </c>
      <c r="AA10">
        <v>9</v>
      </c>
      <c r="AB10">
        <v>0</v>
      </c>
      <c r="AC10">
        <v>4</v>
      </c>
      <c r="AD10">
        <v>21</v>
      </c>
      <c r="AE10">
        <v>0</v>
      </c>
      <c r="AF10">
        <v>0</v>
      </c>
      <c r="AG10">
        <v>0</v>
      </c>
      <c r="AH10" t="s">
        <v>94</v>
      </c>
      <c r="AI10" s="1">
        <v>44533.436909722222</v>
      </c>
      <c r="AJ10">
        <v>265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21</v>
      </c>
      <c r="AQ10">
        <v>0</v>
      </c>
      <c r="AR10">
        <v>0</v>
      </c>
      <c r="AS10">
        <v>0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</row>
    <row r="11" spans="1:57">
      <c r="A11" t="s">
        <v>118</v>
      </c>
      <c r="B11" t="s">
        <v>80</v>
      </c>
      <c r="C11" t="s">
        <v>119</v>
      </c>
      <c r="D11" t="s">
        <v>82</v>
      </c>
      <c r="E11" s="2" t="str">
        <f>HYPERLINK("capsilon://?command=openfolder&amp;siteaddress=FAM.docvelocity-na8.net&amp;folderid=FX11AD6BD1-EA40-69DC-57DF-C07057400434","FX21115948")</f>
        <v>FX21115948</v>
      </c>
      <c r="F11" t="s">
        <v>19</v>
      </c>
      <c r="G11" t="s">
        <v>19</v>
      </c>
      <c r="H11" t="s">
        <v>83</v>
      </c>
      <c r="I11" t="s">
        <v>120</v>
      </c>
      <c r="J11">
        <v>30</v>
      </c>
      <c r="K11" t="s">
        <v>85</v>
      </c>
      <c r="L11" t="s">
        <v>86</v>
      </c>
      <c r="M11" t="s">
        <v>87</v>
      </c>
      <c r="N11">
        <v>2</v>
      </c>
      <c r="O11" s="1">
        <v>44531.361180555556</v>
      </c>
      <c r="P11" s="1">
        <v>44531.37462962963</v>
      </c>
      <c r="Q11">
        <v>792</v>
      </c>
      <c r="R11">
        <v>370</v>
      </c>
      <c r="S11" t="b">
        <v>0</v>
      </c>
      <c r="T11" t="s">
        <v>88</v>
      </c>
      <c r="U11" t="b">
        <v>0</v>
      </c>
      <c r="V11" t="s">
        <v>121</v>
      </c>
      <c r="W11" s="1">
        <v>44531.365173611113</v>
      </c>
      <c r="X11">
        <v>219</v>
      </c>
      <c r="Y11">
        <v>11</v>
      </c>
      <c r="Z11">
        <v>0</v>
      </c>
      <c r="AA11">
        <v>11</v>
      </c>
      <c r="AB11">
        <v>0</v>
      </c>
      <c r="AC11">
        <v>1</v>
      </c>
      <c r="AD11">
        <v>19</v>
      </c>
      <c r="AE11">
        <v>0</v>
      </c>
      <c r="AF11">
        <v>0</v>
      </c>
      <c r="AG11">
        <v>0</v>
      </c>
      <c r="AH11" t="s">
        <v>99</v>
      </c>
      <c r="AI11" s="1">
        <v>44531.37462962963</v>
      </c>
      <c r="AJ11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19</v>
      </c>
      <c r="AQ11">
        <v>0</v>
      </c>
      <c r="AR11">
        <v>0</v>
      </c>
      <c r="AS11">
        <v>0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</row>
    <row r="12" spans="1:57">
      <c r="A12" t="s">
        <v>122</v>
      </c>
      <c r="B12" t="s">
        <v>80</v>
      </c>
      <c r="C12" t="s">
        <v>123</v>
      </c>
      <c r="D12" t="s">
        <v>82</v>
      </c>
      <c r="E12" s="2" t="str">
        <f>HYPERLINK("capsilon://?command=openfolder&amp;siteaddress=FAM.docvelocity-na8.net&amp;folderid=FX76388E09-88DC-F47E-98AB-E1253D9CFDA1","FX21109982")</f>
        <v>FX21109982</v>
      </c>
      <c r="F12" t="s">
        <v>19</v>
      </c>
      <c r="G12" t="s">
        <v>19</v>
      </c>
      <c r="H12" t="s">
        <v>83</v>
      </c>
      <c r="I12" t="s">
        <v>124</v>
      </c>
      <c r="J12">
        <v>66</v>
      </c>
      <c r="K12" t="s">
        <v>85</v>
      </c>
      <c r="L12" t="s">
        <v>86</v>
      </c>
      <c r="M12" t="s">
        <v>87</v>
      </c>
      <c r="N12">
        <v>2</v>
      </c>
      <c r="O12" s="1">
        <v>44533.454895833333</v>
      </c>
      <c r="P12" s="1">
        <v>44533.471030092594</v>
      </c>
      <c r="Q12">
        <v>1344</v>
      </c>
      <c r="R12">
        <v>50</v>
      </c>
      <c r="S12" t="b">
        <v>0</v>
      </c>
      <c r="T12" t="s">
        <v>88</v>
      </c>
      <c r="U12" t="b">
        <v>0</v>
      </c>
      <c r="V12" t="s">
        <v>125</v>
      </c>
      <c r="W12" s="1">
        <v>44533.459027777775</v>
      </c>
      <c r="X12">
        <v>21</v>
      </c>
      <c r="Y12">
        <v>0</v>
      </c>
      <c r="Z12">
        <v>0</v>
      </c>
      <c r="AA12">
        <v>0</v>
      </c>
      <c r="AB12">
        <v>52</v>
      </c>
      <c r="AC12">
        <v>0</v>
      </c>
      <c r="AD12">
        <v>66</v>
      </c>
      <c r="AE12">
        <v>0</v>
      </c>
      <c r="AF12">
        <v>0</v>
      </c>
      <c r="AG12">
        <v>0</v>
      </c>
      <c r="AH12" t="s">
        <v>94</v>
      </c>
      <c r="AI12" s="1">
        <v>44533.471030092594</v>
      </c>
      <c r="AJ12">
        <v>19</v>
      </c>
      <c r="AK12">
        <v>0</v>
      </c>
      <c r="AL12">
        <v>0</v>
      </c>
      <c r="AM12">
        <v>0</v>
      </c>
      <c r="AN12">
        <v>52</v>
      </c>
      <c r="AO12">
        <v>0</v>
      </c>
      <c r="AP12">
        <v>66</v>
      </c>
      <c r="AQ12">
        <v>0</v>
      </c>
      <c r="AR12">
        <v>0</v>
      </c>
      <c r="AS12">
        <v>0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</row>
    <row r="13" spans="1:57">
      <c r="A13" t="s">
        <v>126</v>
      </c>
      <c r="B13" t="s">
        <v>80</v>
      </c>
      <c r="C13" t="s">
        <v>127</v>
      </c>
      <c r="D13" t="s">
        <v>82</v>
      </c>
      <c r="E13" s="2" t="str">
        <f>HYPERLINK("capsilon://?command=openfolder&amp;siteaddress=FAM.docvelocity-na8.net&amp;folderid=FXB7A8AE21-8DD3-D2F2-8F03-CEC20BC05575","FX211110136")</f>
        <v>FX211110136</v>
      </c>
      <c r="F13" t="s">
        <v>19</v>
      </c>
      <c r="G13" t="s">
        <v>19</v>
      </c>
      <c r="H13" t="s">
        <v>83</v>
      </c>
      <c r="I13" t="s">
        <v>128</v>
      </c>
      <c r="J13">
        <v>66</v>
      </c>
      <c r="K13" t="s">
        <v>85</v>
      </c>
      <c r="L13" t="s">
        <v>86</v>
      </c>
      <c r="M13" t="s">
        <v>87</v>
      </c>
      <c r="N13">
        <v>2</v>
      </c>
      <c r="O13" s="1">
        <v>44533.461018518516</v>
      </c>
      <c r="P13" s="1">
        <v>44533.489733796298</v>
      </c>
      <c r="Q13">
        <v>1420</v>
      </c>
      <c r="R13">
        <v>1061</v>
      </c>
      <c r="S13" t="b">
        <v>0</v>
      </c>
      <c r="T13" t="s">
        <v>88</v>
      </c>
      <c r="U13" t="b">
        <v>0</v>
      </c>
      <c r="V13" t="s">
        <v>125</v>
      </c>
      <c r="W13" s="1">
        <v>44533.467372685183</v>
      </c>
      <c r="X13">
        <v>468</v>
      </c>
      <c r="Y13">
        <v>52</v>
      </c>
      <c r="Z13">
        <v>0</v>
      </c>
      <c r="AA13">
        <v>52</v>
      </c>
      <c r="AB13">
        <v>0</v>
      </c>
      <c r="AC13">
        <v>39</v>
      </c>
      <c r="AD13">
        <v>14</v>
      </c>
      <c r="AE13">
        <v>0</v>
      </c>
      <c r="AF13">
        <v>0</v>
      </c>
      <c r="AG13">
        <v>0</v>
      </c>
      <c r="AH13" t="s">
        <v>94</v>
      </c>
      <c r="AI13" s="1">
        <v>44533.489733796298</v>
      </c>
      <c r="AJ13">
        <v>581</v>
      </c>
      <c r="AK13">
        <v>2</v>
      </c>
      <c r="AL13">
        <v>0</v>
      </c>
      <c r="AM13">
        <v>2</v>
      </c>
      <c r="AN13">
        <v>0</v>
      </c>
      <c r="AO13">
        <v>2</v>
      </c>
      <c r="AP13">
        <v>12</v>
      </c>
      <c r="AQ13">
        <v>0</v>
      </c>
      <c r="AR13">
        <v>0</v>
      </c>
      <c r="AS13">
        <v>0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</row>
    <row r="14" spans="1:57">
      <c r="A14" t="s">
        <v>129</v>
      </c>
      <c r="B14" t="s">
        <v>80</v>
      </c>
      <c r="C14" t="s">
        <v>130</v>
      </c>
      <c r="D14" t="s">
        <v>82</v>
      </c>
      <c r="E14" s="2" t="str">
        <f>HYPERLINK("capsilon://?command=openfolder&amp;siteaddress=FAM.docvelocity-na8.net&amp;folderid=FXD9229DC4-849B-D4BF-2EF1-0AA8A8A0FB4A","FX21112962")</f>
        <v>FX21112962</v>
      </c>
      <c r="F14" t="s">
        <v>19</v>
      </c>
      <c r="G14" t="s">
        <v>19</v>
      </c>
      <c r="H14" t="s">
        <v>83</v>
      </c>
      <c r="I14" t="s">
        <v>131</v>
      </c>
      <c r="J14">
        <v>113</v>
      </c>
      <c r="K14" t="s">
        <v>85</v>
      </c>
      <c r="L14" t="s">
        <v>86</v>
      </c>
      <c r="M14" t="s">
        <v>87</v>
      </c>
      <c r="N14">
        <v>2</v>
      </c>
      <c r="O14" s="1">
        <v>44533.489282407405</v>
      </c>
      <c r="P14" s="1">
        <v>44533.515879629631</v>
      </c>
      <c r="Q14">
        <v>170</v>
      </c>
      <c r="R14">
        <v>2128</v>
      </c>
      <c r="S14" t="b">
        <v>0</v>
      </c>
      <c r="T14" t="s">
        <v>88</v>
      </c>
      <c r="U14" t="b">
        <v>0</v>
      </c>
      <c r="V14" t="s">
        <v>132</v>
      </c>
      <c r="W14" s="1">
        <v>44533.499351851853</v>
      </c>
      <c r="X14">
        <v>863</v>
      </c>
      <c r="Y14">
        <v>52</v>
      </c>
      <c r="Z14">
        <v>0</v>
      </c>
      <c r="AA14">
        <v>52</v>
      </c>
      <c r="AB14">
        <v>42</v>
      </c>
      <c r="AC14">
        <v>45</v>
      </c>
      <c r="AD14">
        <v>61</v>
      </c>
      <c r="AE14">
        <v>0</v>
      </c>
      <c r="AF14">
        <v>0</v>
      </c>
      <c r="AG14">
        <v>0</v>
      </c>
      <c r="AH14" t="s">
        <v>99</v>
      </c>
      <c r="AI14" s="1">
        <v>44533.515879629631</v>
      </c>
      <c r="AJ14">
        <v>1265</v>
      </c>
      <c r="AK14">
        <v>2</v>
      </c>
      <c r="AL14">
        <v>0</v>
      </c>
      <c r="AM14">
        <v>2</v>
      </c>
      <c r="AN14">
        <v>42</v>
      </c>
      <c r="AO14">
        <v>2</v>
      </c>
      <c r="AP14">
        <v>59</v>
      </c>
      <c r="AQ14">
        <v>0</v>
      </c>
      <c r="AR14">
        <v>0</v>
      </c>
      <c r="AS14">
        <v>0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</row>
    <row r="15" spans="1:57">
      <c r="A15" t="s">
        <v>133</v>
      </c>
      <c r="B15" t="s">
        <v>80</v>
      </c>
      <c r="C15" t="s">
        <v>134</v>
      </c>
      <c r="D15" t="s">
        <v>82</v>
      </c>
      <c r="E15" s="2" t="str">
        <f>HYPERLINK("capsilon://?command=openfolder&amp;siteaddress=FAM.docvelocity-na8.net&amp;folderid=FXA897DE73-728B-AD15-E5B5-60116D89B4DE","FX211013274")</f>
        <v>FX211013274</v>
      </c>
      <c r="F15" t="s">
        <v>19</v>
      </c>
      <c r="G15" t="s">
        <v>19</v>
      </c>
      <c r="H15" t="s">
        <v>83</v>
      </c>
      <c r="I15" t="s">
        <v>135</v>
      </c>
      <c r="J15">
        <v>66</v>
      </c>
      <c r="K15" t="s">
        <v>85</v>
      </c>
      <c r="L15" t="s">
        <v>86</v>
      </c>
      <c r="M15" t="s">
        <v>87</v>
      </c>
      <c r="N15">
        <v>2</v>
      </c>
      <c r="O15" s="1">
        <v>44533.502268518518</v>
      </c>
      <c r="P15" s="1">
        <v>44533.525057870371</v>
      </c>
      <c r="Q15">
        <v>1495</v>
      </c>
      <c r="R15">
        <v>474</v>
      </c>
      <c r="S15" t="b">
        <v>0</v>
      </c>
      <c r="T15" t="s">
        <v>88</v>
      </c>
      <c r="U15" t="b">
        <v>0</v>
      </c>
      <c r="V15" t="s">
        <v>136</v>
      </c>
      <c r="W15" s="1">
        <v>44533.504629629628</v>
      </c>
      <c r="X15">
        <v>144</v>
      </c>
      <c r="Y15">
        <v>52</v>
      </c>
      <c r="Z15">
        <v>0</v>
      </c>
      <c r="AA15">
        <v>52</v>
      </c>
      <c r="AB15">
        <v>0</v>
      </c>
      <c r="AC15">
        <v>12</v>
      </c>
      <c r="AD15">
        <v>14</v>
      </c>
      <c r="AE15">
        <v>0</v>
      </c>
      <c r="AF15">
        <v>0</v>
      </c>
      <c r="AG15">
        <v>0</v>
      </c>
      <c r="AH15" t="s">
        <v>94</v>
      </c>
      <c r="AI15" s="1">
        <v>44533.525057870371</v>
      </c>
      <c r="AJ15">
        <v>307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</v>
      </c>
      <c r="AQ15">
        <v>0</v>
      </c>
      <c r="AR15">
        <v>0</v>
      </c>
      <c r="AS15">
        <v>0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</row>
    <row r="16" spans="1:57">
      <c r="A16" t="s">
        <v>137</v>
      </c>
      <c r="B16" t="s">
        <v>80</v>
      </c>
      <c r="C16" t="s">
        <v>138</v>
      </c>
      <c r="D16" t="s">
        <v>82</v>
      </c>
      <c r="E16" s="2" t="str">
        <f>HYPERLINK("capsilon://?command=openfolder&amp;siteaddress=FAM.docvelocity-na8.net&amp;folderid=FX4DDAC92B-44BB-9902-745B-A57F314DEF11","FX211013783")</f>
        <v>FX211013783</v>
      </c>
      <c r="F16" t="s">
        <v>19</v>
      </c>
      <c r="G16" t="s">
        <v>19</v>
      </c>
      <c r="H16" t="s">
        <v>83</v>
      </c>
      <c r="I16" t="s">
        <v>139</v>
      </c>
      <c r="J16">
        <v>32</v>
      </c>
      <c r="K16" t="s">
        <v>85</v>
      </c>
      <c r="L16" t="s">
        <v>86</v>
      </c>
      <c r="M16" t="s">
        <v>87</v>
      </c>
      <c r="N16">
        <v>2</v>
      </c>
      <c r="O16" s="1">
        <v>44533.514201388891</v>
      </c>
      <c r="P16" s="1">
        <v>44533.529641203706</v>
      </c>
      <c r="Q16">
        <v>767</v>
      </c>
      <c r="R16">
        <v>567</v>
      </c>
      <c r="S16" t="b">
        <v>0</v>
      </c>
      <c r="T16" t="s">
        <v>88</v>
      </c>
      <c r="U16" t="b">
        <v>0</v>
      </c>
      <c r="V16" t="s">
        <v>132</v>
      </c>
      <c r="W16" s="1">
        <v>44533.517569444448</v>
      </c>
      <c r="X16">
        <v>167</v>
      </c>
      <c r="Y16">
        <v>33</v>
      </c>
      <c r="Z16">
        <v>0</v>
      </c>
      <c r="AA16">
        <v>33</v>
      </c>
      <c r="AB16">
        <v>0</v>
      </c>
      <c r="AC16">
        <v>14</v>
      </c>
      <c r="AD16">
        <v>-1</v>
      </c>
      <c r="AE16">
        <v>0</v>
      </c>
      <c r="AF16">
        <v>0</v>
      </c>
      <c r="AG16">
        <v>0</v>
      </c>
      <c r="AH16" t="s">
        <v>94</v>
      </c>
      <c r="AI16" s="1">
        <v>44533.529641203706</v>
      </c>
      <c r="AJ16">
        <v>395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0</v>
      </c>
      <c r="AR16">
        <v>0</v>
      </c>
      <c r="AS16">
        <v>0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</row>
    <row r="17" spans="1:57">
      <c r="A17" t="s">
        <v>140</v>
      </c>
      <c r="B17" t="s">
        <v>80</v>
      </c>
      <c r="C17" t="s">
        <v>138</v>
      </c>
      <c r="D17" t="s">
        <v>82</v>
      </c>
      <c r="E17" s="2" t="str">
        <f>HYPERLINK("capsilon://?command=openfolder&amp;siteaddress=FAM.docvelocity-na8.net&amp;folderid=FX4DDAC92B-44BB-9902-745B-A57F314DEF11","FX211013783")</f>
        <v>FX211013783</v>
      </c>
      <c r="F17" t="s">
        <v>19</v>
      </c>
      <c r="G17" t="s">
        <v>19</v>
      </c>
      <c r="H17" t="s">
        <v>83</v>
      </c>
      <c r="I17" t="s">
        <v>141</v>
      </c>
      <c r="J17">
        <v>59</v>
      </c>
      <c r="K17" t="s">
        <v>85</v>
      </c>
      <c r="L17" t="s">
        <v>86</v>
      </c>
      <c r="M17" t="s">
        <v>87</v>
      </c>
      <c r="N17">
        <v>2</v>
      </c>
      <c r="O17" s="1">
        <v>44533.516145833331</v>
      </c>
      <c r="P17" s="1">
        <v>44533.538194444445</v>
      </c>
      <c r="Q17">
        <v>918</v>
      </c>
      <c r="R17">
        <v>987</v>
      </c>
      <c r="S17" t="b">
        <v>0</v>
      </c>
      <c r="T17" t="s">
        <v>88</v>
      </c>
      <c r="U17" t="b">
        <v>0</v>
      </c>
      <c r="V17" t="s">
        <v>142</v>
      </c>
      <c r="W17" s="1">
        <v>44533.521979166668</v>
      </c>
      <c r="X17">
        <v>231</v>
      </c>
      <c r="Y17">
        <v>48</v>
      </c>
      <c r="Z17">
        <v>0</v>
      </c>
      <c r="AA17">
        <v>48</v>
      </c>
      <c r="AB17">
        <v>0</v>
      </c>
      <c r="AC17">
        <v>37</v>
      </c>
      <c r="AD17">
        <v>11</v>
      </c>
      <c r="AE17">
        <v>0</v>
      </c>
      <c r="AF17">
        <v>0</v>
      </c>
      <c r="AG17">
        <v>0</v>
      </c>
      <c r="AH17" t="s">
        <v>94</v>
      </c>
      <c r="AI17" s="1">
        <v>44533.538194444445</v>
      </c>
      <c r="AJ17">
        <v>738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10</v>
      </c>
      <c r="AQ17">
        <v>0</v>
      </c>
      <c r="AR17">
        <v>0</v>
      </c>
      <c r="AS17">
        <v>0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</row>
    <row r="18" spans="1:57">
      <c r="A18" t="s">
        <v>143</v>
      </c>
      <c r="B18" t="s">
        <v>80</v>
      </c>
      <c r="C18" t="s">
        <v>144</v>
      </c>
      <c r="D18" t="s">
        <v>82</v>
      </c>
      <c r="E18" s="2" t="str">
        <f>HYPERLINK("capsilon://?command=openfolder&amp;siteaddress=FAM.docvelocity-na8.net&amp;folderid=FX11F3A40A-0FB4-955D-3231-892B409345C6","FX21115546")</f>
        <v>FX21115546</v>
      </c>
      <c r="F18" t="s">
        <v>19</v>
      </c>
      <c r="G18" t="s">
        <v>19</v>
      </c>
      <c r="H18" t="s">
        <v>83</v>
      </c>
      <c r="I18" t="s">
        <v>145</v>
      </c>
      <c r="J18">
        <v>30</v>
      </c>
      <c r="K18" t="s">
        <v>85</v>
      </c>
      <c r="L18" t="s">
        <v>86</v>
      </c>
      <c r="M18" t="s">
        <v>87</v>
      </c>
      <c r="N18">
        <v>2</v>
      </c>
      <c r="O18" s="1">
        <v>44533.522129629629</v>
      </c>
      <c r="P18" s="1">
        <v>44533.539525462962</v>
      </c>
      <c r="Q18">
        <v>1285</v>
      </c>
      <c r="R18">
        <v>218</v>
      </c>
      <c r="S18" t="b">
        <v>0</v>
      </c>
      <c r="T18" t="s">
        <v>88</v>
      </c>
      <c r="U18" t="b">
        <v>0</v>
      </c>
      <c r="V18" t="s">
        <v>146</v>
      </c>
      <c r="W18" s="1">
        <v>44533.524722222224</v>
      </c>
      <c r="X18">
        <v>104</v>
      </c>
      <c r="Y18">
        <v>9</v>
      </c>
      <c r="Z18">
        <v>0</v>
      </c>
      <c r="AA18">
        <v>9</v>
      </c>
      <c r="AB18">
        <v>0</v>
      </c>
      <c r="AC18">
        <v>4</v>
      </c>
      <c r="AD18">
        <v>21</v>
      </c>
      <c r="AE18">
        <v>0</v>
      </c>
      <c r="AF18">
        <v>0</v>
      </c>
      <c r="AG18">
        <v>0</v>
      </c>
      <c r="AH18" t="s">
        <v>94</v>
      </c>
      <c r="AI18" s="1">
        <v>44533.539525462962</v>
      </c>
      <c r="AJ18">
        <v>114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0</v>
      </c>
      <c r="AS18">
        <v>0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</row>
    <row r="19" spans="1:57">
      <c r="A19" t="s">
        <v>147</v>
      </c>
      <c r="B19" t="s">
        <v>80</v>
      </c>
      <c r="C19" t="s">
        <v>148</v>
      </c>
      <c r="D19" t="s">
        <v>82</v>
      </c>
      <c r="E19" s="2" t="str">
        <f>HYPERLINK("capsilon://?command=openfolder&amp;siteaddress=FAM.docvelocity-na8.net&amp;folderid=FX0456AB1C-D12D-11B2-96ED-8BB4451A73B7","FX21119283")</f>
        <v>FX21119283</v>
      </c>
      <c r="F19" t="s">
        <v>19</v>
      </c>
      <c r="G19" t="s">
        <v>19</v>
      </c>
      <c r="H19" t="s">
        <v>83</v>
      </c>
      <c r="I19" t="s">
        <v>149</v>
      </c>
      <c r="J19">
        <v>30</v>
      </c>
      <c r="K19" t="s">
        <v>85</v>
      </c>
      <c r="L19" t="s">
        <v>86</v>
      </c>
      <c r="M19" t="s">
        <v>87</v>
      </c>
      <c r="N19">
        <v>2</v>
      </c>
      <c r="O19" s="1">
        <v>44533.524976851855</v>
      </c>
      <c r="P19" s="1">
        <v>44533.541990740741</v>
      </c>
      <c r="Q19">
        <v>1208</v>
      </c>
      <c r="R19">
        <v>262</v>
      </c>
      <c r="S19" t="b">
        <v>0</v>
      </c>
      <c r="T19" t="s">
        <v>88</v>
      </c>
      <c r="U19" t="b">
        <v>0</v>
      </c>
      <c r="V19" t="s">
        <v>146</v>
      </c>
      <c r="W19" s="1">
        <v>44533.525601851848</v>
      </c>
      <c r="X19">
        <v>50</v>
      </c>
      <c r="Y19">
        <v>9</v>
      </c>
      <c r="Z19">
        <v>0</v>
      </c>
      <c r="AA19">
        <v>9</v>
      </c>
      <c r="AB19">
        <v>0</v>
      </c>
      <c r="AC19">
        <v>3</v>
      </c>
      <c r="AD19">
        <v>21</v>
      </c>
      <c r="AE19">
        <v>0</v>
      </c>
      <c r="AF19">
        <v>0</v>
      </c>
      <c r="AG19">
        <v>0</v>
      </c>
      <c r="AH19" t="s">
        <v>94</v>
      </c>
      <c r="AI19" s="1">
        <v>44533.541990740741</v>
      </c>
      <c r="AJ19">
        <v>212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21</v>
      </c>
      <c r="AQ19">
        <v>0</v>
      </c>
      <c r="AR19">
        <v>0</v>
      </c>
      <c r="AS19">
        <v>0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</row>
    <row r="20" spans="1:57">
      <c r="A20" t="s">
        <v>150</v>
      </c>
      <c r="B20" t="s">
        <v>80</v>
      </c>
      <c r="C20" t="s">
        <v>151</v>
      </c>
      <c r="D20" t="s">
        <v>82</v>
      </c>
      <c r="E20" s="2" t="str">
        <f>HYPERLINK("capsilon://?command=openfolder&amp;siteaddress=FAM.docvelocity-na8.net&amp;folderid=FXF76116A9-C038-106A-1336-4AD44F20583E","FX21116975")</f>
        <v>FX21116975</v>
      </c>
      <c r="F20" t="s">
        <v>19</v>
      </c>
      <c r="G20" t="s">
        <v>19</v>
      </c>
      <c r="H20" t="s">
        <v>83</v>
      </c>
      <c r="I20" t="s">
        <v>152</v>
      </c>
      <c r="J20">
        <v>66</v>
      </c>
      <c r="K20" t="s">
        <v>85</v>
      </c>
      <c r="L20" t="s">
        <v>86</v>
      </c>
      <c r="M20" t="s">
        <v>87</v>
      </c>
      <c r="N20">
        <v>2</v>
      </c>
      <c r="O20" s="1">
        <v>44533.545752314814</v>
      </c>
      <c r="P20" s="1">
        <v>44533.5705787037</v>
      </c>
      <c r="Q20">
        <v>847</v>
      </c>
      <c r="R20">
        <v>1298</v>
      </c>
      <c r="S20" t="b">
        <v>0</v>
      </c>
      <c r="T20" t="s">
        <v>88</v>
      </c>
      <c r="U20" t="b">
        <v>0</v>
      </c>
      <c r="V20" t="s">
        <v>153</v>
      </c>
      <c r="W20" s="1">
        <v>44533.553240740737</v>
      </c>
      <c r="X20">
        <v>624</v>
      </c>
      <c r="Y20">
        <v>52</v>
      </c>
      <c r="Z20">
        <v>0</v>
      </c>
      <c r="AA20">
        <v>52</v>
      </c>
      <c r="AB20">
        <v>0</v>
      </c>
      <c r="AC20">
        <v>39</v>
      </c>
      <c r="AD20">
        <v>14</v>
      </c>
      <c r="AE20">
        <v>0</v>
      </c>
      <c r="AF20">
        <v>0</v>
      </c>
      <c r="AG20">
        <v>0</v>
      </c>
      <c r="AH20" t="s">
        <v>94</v>
      </c>
      <c r="AI20" s="1">
        <v>44533.5705787037</v>
      </c>
      <c r="AJ20">
        <v>665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13</v>
      </c>
      <c r="AQ20">
        <v>0</v>
      </c>
      <c r="AR20">
        <v>0</v>
      </c>
      <c r="AS20">
        <v>0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</row>
    <row r="21" spans="1:57">
      <c r="A21" t="s">
        <v>154</v>
      </c>
      <c r="B21" t="s">
        <v>80</v>
      </c>
      <c r="C21" t="s">
        <v>155</v>
      </c>
      <c r="D21" t="s">
        <v>82</v>
      </c>
      <c r="E21" s="2" t="str">
        <f>HYPERLINK("capsilon://?command=openfolder&amp;siteaddress=FAM.docvelocity-na8.net&amp;folderid=FXC5B9A470-6B28-585F-7956-ECD6927F6C55","FX21111291")</f>
        <v>FX21111291</v>
      </c>
      <c r="F21" t="s">
        <v>19</v>
      </c>
      <c r="G21" t="s">
        <v>19</v>
      </c>
      <c r="H21" t="s">
        <v>83</v>
      </c>
      <c r="I21" t="s">
        <v>156</v>
      </c>
      <c r="J21">
        <v>30</v>
      </c>
      <c r="K21" t="s">
        <v>85</v>
      </c>
      <c r="L21" t="s">
        <v>86</v>
      </c>
      <c r="M21" t="s">
        <v>87</v>
      </c>
      <c r="N21">
        <v>2</v>
      </c>
      <c r="O21" s="1">
        <v>44531.411365740743</v>
      </c>
      <c r="P21" s="1">
        <v>44531.417453703703</v>
      </c>
      <c r="Q21">
        <v>312</v>
      </c>
      <c r="R21">
        <v>214</v>
      </c>
      <c r="S21" t="b">
        <v>0</v>
      </c>
      <c r="T21" t="s">
        <v>88</v>
      </c>
      <c r="U21" t="b">
        <v>0</v>
      </c>
      <c r="V21" t="s">
        <v>93</v>
      </c>
      <c r="W21" s="1">
        <v>44531.415370370371</v>
      </c>
      <c r="X21">
        <v>108</v>
      </c>
      <c r="Y21">
        <v>9</v>
      </c>
      <c r="Z21">
        <v>0</v>
      </c>
      <c r="AA21">
        <v>9</v>
      </c>
      <c r="AB21">
        <v>0</v>
      </c>
      <c r="AC21">
        <v>2</v>
      </c>
      <c r="AD21">
        <v>21</v>
      </c>
      <c r="AE21">
        <v>0</v>
      </c>
      <c r="AF21">
        <v>0</v>
      </c>
      <c r="AG21">
        <v>0</v>
      </c>
      <c r="AH21" t="s">
        <v>99</v>
      </c>
      <c r="AI21" s="1">
        <v>44531.417453703703</v>
      </c>
      <c r="AJ21">
        <v>106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</v>
      </c>
      <c r="AQ21">
        <v>0</v>
      </c>
      <c r="AR21">
        <v>0</v>
      </c>
      <c r="AS21">
        <v>0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</row>
    <row r="22" spans="1:57">
      <c r="A22" t="s">
        <v>157</v>
      </c>
      <c r="B22" t="s">
        <v>80</v>
      </c>
      <c r="C22" t="s">
        <v>158</v>
      </c>
      <c r="D22" t="s">
        <v>82</v>
      </c>
      <c r="E22" s="2" t="str">
        <f>HYPERLINK("capsilon://?command=openfolder&amp;siteaddress=FAM.docvelocity-na8.net&amp;folderid=FXB232EA6E-76D7-DE56-C047-DB486AFB9415","FX210914208")</f>
        <v>FX210914208</v>
      </c>
      <c r="F22" t="s">
        <v>19</v>
      </c>
      <c r="G22" t="s">
        <v>19</v>
      </c>
      <c r="H22" t="s">
        <v>83</v>
      </c>
      <c r="I22" t="s">
        <v>159</v>
      </c>
      <c r="J22">
        <v>53</v>
      </c>
      <c r="K22" t="s">
        <v>85</v>
      </c>
      <c r="L22" t="s">
        <v>86</v>
      </c>
      <c r="M22" t="s">
        <v>87</v>
      </c>
      <c r="N22">
        <v>1</v>
      </c>
      <c r="O22" s="1">
        <v>44531.423483796294</v>
      </c>
      <c r="P22" s="1">
        <v>44531.445335648146</v>
      </c>
      <c r="Q22">
        <v>1671</v>
      </c>
      <c r="R22">
        <v>217</v>
      </c>
      <c r="S22" t="b">
        <v>0</v>
      </c>
      <c r="T22" t="s">
        <v>88</v>
      </c>
      <c r="U22" t="b">
        <v>0</v>
      </c>
      <c r="V22" t="s">
        <v>160</v>
      </c>
      <c r="W22" s="1">
        <v>44531.445335648146</v>
      </c>
      <c r="X22">
        <v>159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53</v>
      </c>
      <c r="AE22">
        <v>48</v>
      </c>
      <c r="AF22">
        <v>0</v>
      </c>
      <c r="AG22">
        <v>2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</row>
    <row r="23" spans="1:57">
      <c r="A23" t="s">
        <v>161</v>
      </c>
      <c r="B23" t="s">
        <v>80</v>
      </c>
      <c r="C23" t="s">
        <v>134</v>
      </c>
      <c r="D23" t="s">
        <v>82</v>
      </c>
      <c r="E23" s="2" t="str">
        <f>HYPERLINK("capsilon://?command=openfolder&amp;siteaddress=FAM.docvelocity-na8.net&amp;folderid=FXA897DE73-728B-AD15-E5B5-60116D89B4DE","FX211013274")</f>
        <v>FX211013274</v>
      </c>
      <c r="F23" t="s">
        <v>19</v>
      </c>
      <c r="G23" t="s">
        <v>19</v>
      </c>
      <c r="H23" t="s">
        <v>83</v>
      </c>
      <c r="I23" t="s">
        <v>162</v>
      </c>
      <c r="J23">
        <v>70</v>
      </c>
      <c r="K23" t="s">
        <v>85</v>
      </c>
      <c r="L23" t="s">
        <v>86</v>
      </c>
      <c r="M23" t="s">
        <v>87</v>
      </c>
      <c r="N23">
        <v>2</v>
      </c>
      <c r="O23" s="1">
        <v>44533.609143518515</v>
      </c>
      <c r="P23" s="1">
        <v>44533.618067129632</v>
      </c>
      <c r="Q23">
        <v>182</v>
      </c>
      <c r="R23">
        <v>589</v>
      </c>
      <c r="S23" t="b">
        <v>0</v>
      </c>
      <c r="T23" t="s">
        <v>88</v>
      </c>
      <c r="U23" t="b">
        <v>0</v>
      </c>
      <c r="V23" t="s">
        <v>146</v>
      </c>
      <c r="W23" s="1">
        <v>44533.61310185185</v>
      </c>
      <c r="X23">
        <v>285</v>
      </c>
      <c r="Y23">
        <v>50</v>
      </c>
      <c r="Z23">
        <v>0</v>
      </c>
      <c r="AA23">
        <v>50</v>
      </c>
      <c r="AB23">
        <v>0</v>
      </c>
      <c r="AC23">
        <v>36</v>
      </c>
      <c r="AD23">
        <v>20</v>
      </c>
      <c r="AE23">
        <v>0</v>
      </c>
      <c r="AF23">
        <v>0</v>
      </c>
      <c r="AG23">
        <v>0</v>
      </c>
      <c r="AH23" t="s">
        <v>94</v>
      </c>
      <c r="AI23" s="1">
        <v>44533.618067129632</v>
      </c>
      <c r="AJ23">
        <v>304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0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</row>
    <row r="24" spans="1:57">
      <c r="A24" t="s">
        <v>163</v>
      </c>
      <c r="B24" t="s">
        <v>80</v>
      </c>
      <c r="C24" t="s">
        <v>164</v>
      </c>
      <c r="D24" t="s">
        <v>82</v>
      </c>
      <c r="E24" s="2" t="str">
        <f>HYPERLINK("capsilon://?command=openfolder&amp;siteaddress=FAM.docvelocity-na8.net&amp;folderid=FX97B60EE9-74FF-70E4-C690-918D22F4A658","FX2111396")</f>
        <v>FX2111396</v>
      </c>
      <c r="F24" t="s">
        <v>19</v>
      </c>
      <c r="G24" t="s">
        <v>19</v>
      </c>
      <c r="H24" t="s">
        <v>83</v>
      </c>
      <c r="I24" t="s">
        <v>165</v>
      </c>
      <c r="J24">
        <v>28</v>
      </c>
      <c r="K24" t="s">
        <v>85</v>
      </c>
      <c r="L24" t="s">
        <v>86</v>
      </c>
      <c r="M24" t="s">
        <v>87</v>
      </c>
      <c r="N24">
        <v>2</v>
      </c>
      <c r="O24" s="1">
        <v>44533.621817129628</v>
      </c>
      <c r="P24" s="1">
        <v>44533.631990740738</v>
      </c>
      <c r="Q24">
        <v>92</v>
      </c>
      <c r="R24">
        <v>787</v>
      </c>
      <c r="S24" t="b">
        <v>0</v>
      </c>
      <c r="T24" t="s">
        <v>88</v>
      </c>
      <c r="U24" t="b">
        <v>0</v>
      </c>
      <c r="V24" t="s">
        <v>153</v>
      </c>
      <c r="W24" s="1">
        <v>44533.627083333333</v>
      </c>
      <c r="X24">
        <v>373</v>
      </c>
      <c r="Y24">
        <v>21</v>
      </c>
      <c r="Z24">
        <v>0</v>
      </c>
      <c r="AA24">
        <v>21</v>
      </c>
      <c r="AB24">
        <v>0</v>
      </c>
      <c r="AC24">
        <v>4</v>
      </c>
      <c r="AD24">
        <v>7</v>
      </c>
      <c r="AE24">
        <v>0</v>
      </c>
      <c r="AF24">
        <v>0</v>
      </c>
      <c r="AG24">
        <v>0</v>
      </c>
      <c r="AH24" t="s">
        <v>94</v>
      </c>
      <c r="AI24" s="1">
        <v>44533.631990740738</v>
      </c>
      <c r="AJ24">
        <v>403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</row>
    <row r="25" spans="1:57">
      <c r="A25" t="s">
        <v>166</v>
      </c>
      <c r="B25" t="s">
        <v>80</v>
      </c>
      <c r="C25" t="s">
        <v>127</v>
      </c>
      <c r="D25" t="s">
        <v>82</v>
      </c>
      <c r="E25" s="2" t="str">
        <f>HYPERLINK("capsilon://?command=openfolder&amp;siteaddress=FAM.docvelocity-na8.net&amp;folderid=FXB7A8AE21-8DD3-D2F2-8F03-CEC20BC05575","FX211110136")</f>
        <v>FX211110136</v>
      </c>
      <c r="F25" t="s">
        <v>19</v>
      </c>
      <c r="G25" t="s">
        <v>19</v>
      </c>
      <c r="H25" t="s">
        <v>83</v>
      </c>
      <c r="I25" t="s">
        <v>167</v>
      </c>
      <c r="J25">
        <v>32</v>
      </c>
      <c r="K25" t="s">
        <v>85</v>
      </c>
      <c r="L25" t="s">
        <v>86</v>
      </c>
      <c r="M25" t="s">
        <v>87</v>
      </c>
      <c r="N25">
        <v>2</v>
      </c>
      <c r="O25" s="1">
        <v>44531.437048611115</v>
      </c>
      <c r="P25" s="1">
        <v>44531.484837962962</v>
      </c>
      <c r="Q25">
        <v>2475</v>
      </c>
      <c r="R25">
        <v>1654</v>
      </c>
      <c r="S25" t="b">
        <v>0</v>
      </c>
      <c r="T25" t="s">
        <v>88</v>
      </c>
      <c r="U25" t="b">
        <v>0</v>
      </c>
      <c r="V25" t="s">
        <v>98</v>
      </c>
      <c r="W25" s="1">
        <v>44531.460069444445</v>
      </c>
      <c r="X25">
        <v>1419</v>
      </c>
      <c r="Y25">
        <v>51</v>
      </c>
      <c r="Z25">
        <v>0</v>
      </c>
      <c r="AA25">
        <v>51</v>
      </c>
      <c r="AB25">
        <v>0</v>
      </c>
      <c r="AC25">
        <v>48</v>
      </c>
      <c r="AD25">
        <v>-19</v>
      </c>
      <c r="AE25">
        <v>0</v>
      </c>
      <c r="AF25">
        <v>0</v>
      </c>
      <c r="AG25">
        <v>0</v>
      </c>
      <c r="AH25" t="s">
        <v>168</v>
      </c>
      <c r="AI25" s="1">
        <v>44531.484837962962</v>
      </c>
      <c r="AJ25">
        <v>235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-19</v>
      </c>
      <c r="AQ25">
        <v>0</v>
      </c>
      <c r="AR25">
        <v>0</v>
      </c>
      <c r="AS25">
        <v>0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</row>
    <row r="26" spans="1:57">
      <c r="A26" t="s">
        <v>169</v>
      </c>
      <c r="B26" t="s">
        <v>80</v>
      </c>
      <c r="C26" t="s">
        <v>116</v>
      </c>
      <c r="D26" t="s">
        <v>82</v>
      </c>
      <c r="E26" s="2" t="str">
        <f>HYPERLINK("capsilon://?command=openfolder&amp;siteaddress=FAM.docvelocity-na8.net&amp;folderid=FX2EF6844D-54FB-E45A-1588-DC387429E620","FX2111199")</f>
        <v>FX2111199</v>
      </c>
      <c r="F26" t="s">
        <v>19</v>
      </c>
      <c r="G26" t="s">
        <v>19</v>
      </c>
      <c r="H26" t="s">
        <v>83</v>
      </c>
      <c r="I26" t="s">
        <v>170</v>
      </c>
      <c r="J26">
        <v>21</v>
      </c>
      <c r="K26" t="s">
        <v>85</v>
      </c>
      <c r="L26" t="s">
        <v>86</v>
      </c>
      <c r="M26" t="s">
        <v>87</v>
      </c>
      <c r="N26">
        <v>2</v>
      </c>
      <c r="O26" s="1">
        <v>44531.437083333331</v>
      </c>
      <c r="P26" s="1">
        <v>44531.447430555556</v>
      </c>
      <c r="Q26">
        <v>738</v>
      </c>
      <c r="R26">
        <v>156</v>
      </c>
      <c r="S26" t="b">
        <v>0</v>
      </c>
      <c r="T26" t="s">
        <v>88</v>
      </c>
      <c r="U26" t="b">
        <v>0</v>
      </c>
      <c r="V26" t="s">
        <v>160</v>
      </c>
      <c r="W26" s="1">
        <v>44531.446250000001</v>
      </c>
      <c r="X26">
        <v>78</v>
      </c>
      <c r="Y26">
        <v>0</v>
      </c>
      <c r="Z26">
        <v>0</v>
      </c>
      <c r="AA26">
        <v>0</v>
      </c>
      <c r="AB26">
        <v>9</v>
      </c>
      <c r="AC26">
        <v>0</v>
      </c>
      <c r="AD26">
        <v>21</v>
      </c>
      <c r="AE26">
        <v>0</v>
      </c>
      <c r="AF26">
        <v>0</v>
      </c>
      <c r="AG26">
        <v>0</v>
      </c>
      <c r="AH26" t="s">
        <v>99</v>
      </c>
      <c r="AI26" s="1">
        <v>44531.447430555556</v>
      </c>
      <c r="AJ26">
        <v>78</v>
      </c>
      <c r="AK26">
        <v>0</v>
      </c>
      <c r="AL26">
        <v>0</v>
      </c>
      <c r="AM26">
        <v>0</v>
      </c>
      <c r="AN26">
        <v>9</v>
      </c>
      <c r="AO26">
        <v>0</v>
      </c>
      <c r="AP26">
        <v>21</v>
      </c>
      <c r="AQ26">
        <v>0</v>
      </c>
      <c r="AR26">
        <v>0</v>
      </c>
      <c r="AS26">
        <v>0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</row>
    <row r="27" spans="1:57">
      <c r="A27" t="s">
        <v>171</v>
      </c>
      <c r="B27" t="s">
        <v>80</v>
      </c>
      <c r="C27" t="s">
        <v>172</v>
      </c>
      <c r="D27" t="s">
        <v>82</v>
      </c>
      <c r="E27" s="2" t="str">
        <f>HYPERLINK("capsilon://?command=openfolder&amp;siteaddress=FAM.docvelocity-na8.net&amp;folderid=FX68EFF8ED-14A1-D546-8F77-090961520286","FX21115418")</f>
        <v>FX21115418</v>
      </c>
      <c r="F27" t="s">
        <v>19</v>
      </c>
      <c r="G27" t="s">
        <v>19</v>
      </c>
      <c r="H27" t="s">
        <v>83</v>
      </c>
      <c r="I27" t="s">
        <v>173</v>
      </c>
      <c r="J27">
        <v>66</v>
      </c>
      <c r="K27" t="s">
        <v>85</v>
      </c>
      <c r="L27" t="s">
        <v>86</v>
      </c>
      <c r="M27" t="s">
        <v>87</v>
      </c>
      <c r="N27">
        <v>2</v>
      </c>
      <c r="O27" s="1">
        <v>44533.653113425928</v>
      </c>
      <c r="P27" s="1">
        <v>44533.695393518516</v>
      </c>
      <c r="Q27">
        <v>3288</v>
      </c>
      <c r="R27">
        <v>365</v>
      </c>
      <c r="S27" t="b">
        <v>0</v>
      </c>
      <c r="T27" t="s">
        <v>88</v>
      </c>
      <c r="U27" t="b">
        <v>0</v>
      </c>
      <c r="V27" t="s">
        <v>125</v>
      </c>
      <c r="W27" s="1">
        <v>44533.65898148148</v>
      </c>
      <c r="X27">
        <v>208</v>
      </c>
      <c r="Y27">
        <v>52</v>
      </c>
      <c r="Z27">
        <v>0</v>
      </c>
      <c r="AA27">
        <v>52</v>
      </c>
      <c r="AB27">
        <v>0</v>
      </c>
      <c r="AC27">
        <v>31</v>
      </c>
      <c r="AD27">
        <v>14</v>
      </c>
      <c r="AE27">
        <v>0</v>
      </c>
      <c r="AF27">
        <v>0</v>
      </c>
      <c r="AG27">
        <v>0</v>
      </c>
      <c r="AH27" t="s">
        <v>168</v>
      </c>
      <c r="AI27" s="1">
        <v>44533.695393518516</v>
      </c>
      <c r="AJ27">
        <v>157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</v>
      </c>
      <c r="AQ27">
        <v>0</v>
      </c>
      <c r="AR27">
        <v>0</v>
      </c>
      <c r="AS27">
        <v>0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</row>
    <row r="28" spans="1:57">
      <c r="A28" t="s">
        <v>174</v>
      </c>
      <c r="B28" t="s">
        <v>80</v>
      </c>
      <c r="C28" t="s">
        <v>175</v>
      </c>
      <c r="D28" t="s">
        <v>82</v>
      </c>
      <c r="E28" s="2" t="str">
        <f>HYPERLINK("capsilon://?command=openfolder&amp;siteaddress=FAM.docvelocity-na8.net&amp;folderid=FX3A177261-917F-78DA-8C08-DE5B5F5E4946","FX21112109")</f>
        <v>FX21112109</v>
      </c>
      <c r="F28" t="s">
        <v>19</v>
      </c>
      <c r="G28" t="s">
        <v>19</v>
      </c>
      <c r="H28" t="s">
        <v>83</v>
      </c>
      <c r="I28" t="s">
        <v>176</v>
      </c>
      <c r="J28">
        <v>66</v>
      </c>
      <c r="K28" t="s">
        <v>85</v>
      </c>
      <c r="L28" t="s">
        <v>86</v>
      </c>
      <c r="M28" t="s">
        <v>87</v>
      </c>
      <c r="N28">
        <v>2</v>
      </c>
      <c r="O28" s="1">
        <v>44531.444201388891</v>
      </c>
      <c r="P28" s="1">
        <v>44531.487662037034</v>
      </c>
      <c r="Q28">
        <v>3260</v>
      </c>
      <c r="R28">
        <v>495</v>
      </c>
      <c r="S28" t="b">
        <v>0</v>
      </c>
      <c r="T28" t="s">
        <v>88</v>
      </c>
      <c r="U28" t="b">
        <v>0</v>
      </c>
      <c r="V28" t="s">
        <v>125</v>
      </c>
      <c r="W28" s="1">
        <v>44531.448576388888</v>
      </c>
      <c r="X28">
        <v>248</v>
      </c>
      <c r="Y28">
        <v>52</v>
      </c>
      <c r="Z28">
        <v>0</v>
      </c>
      <c r="AA28">
        <v>52</v>
      </c>
      <c r="AB28">
        <v>0</v>
      </c>
      <c r="AC28">
        <v>30</v>
      </c>
      <c r="AD28">
        <v>14</v>
      </c>
      <c r="AE28">
        <v>0</v>
      </c>
      <c r="AF28">
        <v>0</v>
      </c>
      <c r="AG28">
        <v>0</v>
      </c>
      <c r="AH28" t="s">
        <v>168</v>
      </c>
      <c r="AI28" s="1">
        <v>44531.487662037034</v>
      </c>
      <c r="AJ28">
        <v>243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14</v>
      </c>
      <c r="AQ28">
        <v>0</v>
      </c>
      <c r="AR28">
        <v>0</v>
      </c>
      <c r="AS28">
        <v>0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</row>
    <row r="29" spans="1:57">
      <c r="A29" t="s">
        <v>177</v>
      </c>
      <c r="B29" t="s">
        <v>80</v>
      </c>
      <c r="C29" t="s">
        <v>178</v>
      </c>
      <c r="D29" t="s">
        <v>82</v>
      </c>
      <c r="E29" s="2" t="str">
        <f>HYPERLINK("capsilon://?command=openfolder&amp;siteaddress=FAM.docvelocity-na8.net&amp;folderid=FXF758AAC3-9841-7C60-CE35-81ABAF26ED49","FX211013179")</f>
        <v>FX211013179</v>
      </c>
      <c r="F29" t="s">
        <v>19</v>
      </c>
      <c r="G29" t="s">
        <v>19</v>
      </c>
      <c r="H29" t="s">
        <v>83</v>
      </c>
      <c r="I29" t="s">
        <v>179</v>
      </c>
      <c r="J29">
        <v>66</v>
      </c>
      <c r="K29" t="s">
        <v>85</v>
      </c>
      <c r="L29" t="s">
        <v>86</v>
      </c>
      <c r="M29" t="s">
        <v>87</v>
      </c>
      <c r="N29">
        <v>1</v>
      </c>
      <c r="O29" s="1">
        <v>44533.65960648148</v>
      </c>
      <c r="P29" s="1">
        <v>44533.668726851851</v>
      </c>
      <c r="Q29">
        <v>686</v>
      </c>
      <c r="R29">
        <v>102</v>
      </c>
      <c r="S29" t="b">
        <v>0</v>
      </c>
      <c r="T29" t="s">
        <v>88</v>
      </c>
      <c r="U29" t="b">
        <v>0</v>
      </c>
      <c r="V29" t="s">
        <v>125</v>
      </c>
      <c r="W29" s="1">
        <v>44533.668726851851</v>
      </c>
      <c r="X29">
        <v>102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66</v>
      </c>
      <c r="AE29">
        <v>52</v>
      </c>
      <c r="AF29">
        <v>0</v>
      </c>
      <c r="AG29">
        <v>1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</row>
    <row r="30" spans="1:57">
      <c r="A30" t="s">
        <v>180</v>
      </c>
      <c r="B30" t="s">
        <v>80</v>
      </c>
      <c r="C30" t="s">
        <v>158</v>
      </c>
      <c r="D30" t="s">
        <v>82</v>
      </c>
      <c r="E30" s="2" t="str">
        <f>HYPERLINK("capsilon://?command=openfolder&amp;siteaddress=FAM.docvelocity-na8.net&amp;folderid=FXB232EA6E-76D7-DE56-C047-DB486AFB9415","FX210914208")</f>
        <v>FX210914208</v>
      </c>
      <c r="F30" t="s">
        <v>19</v>
      </c>
      <c r="G30" t="s">
        <v>19</v>
      </c>
      <c r="H30" t="s">
        <v>83</v>
      </c>
      <c r="I30" t="s">
        <v>159</v>
      </c>
      <c r="J30">
        <v>85</v>
      </c>
      <c r="K30" t="s">
        <v>85</v>
      </c>
      <c r="L30" t="s">
        <v>86</v>
      </c>
      <c r="M30" t="s">
        <v>87</v>
      </c>
      <c r="N30">
        <v>2</v>
      </c>
      <c r="O30" s="1">
        <v>44531.446377314816</v>
      </c>
      <c r="P30" s="1">
        <v>44531.482106481482</v>
      </c>
      <c r="Q30">
        <v>1936</v>
      </c>
      <c r="R30">
        <v>1151</v>
      </c>
      <c r="S30" t="b">
        <v>0</v>
      </c>
      <c r="T30" t="s">
        <v>88</v>
      </c>
      <c r="U30" t="b">
        <v>1</v>
      </c>
      <c r="V30" t="s">
        <v>125</v>
      </c>
      <c r="W30" s="1">
        <v>44531.455868055556</v>
      </c>
      <c r="X30">
        <v>629</v>
      </c>
      <c r="Y30">
        <v>87</v>
      </c>
      <c r="Z30">
        <v>0</v>
      </c>
      <c r="AA30">
        <v>87</v>
      </c>
      <c r="AB30">
        <v>0</v>
      </c>
      <c r="AC30">
        <v>49</v>
      </c>
      <c r="AD30">
        <v>-2</v>
      </c>
      <c r="AE30">
        <v>0</v>
      </c>
      <c r="AF30">
        <v>0</v>
      </c>
      <c r="AG30">
        <v>0</v>
      </c>
      <c r="AH30" t="s">
        <v>168</v>
      </c>
      <c r="AI30" s="1">
        <v>44531.482106481482</v>
      </c>
      <c r="AJ30">
        <v>469</v>
      </c>
      <c r="AK30">
        <v>2</v>
      </c>
      <c r="AL30">
        <v>0</v>
      </c>
      <c r="AM30">
        <v>2</v>
      </c>
      <c r="AN30">
        <v>0</v>
      </c>
      <c r="AO30">
        <v>2</v>
      </c>
      <c r="AP30">
        <v>-4</v>
      </c>
      <c r="AQ30">
        <v>0</v>
      </c>
      <c r="AR30">
        <v>0</v>
      </c>
      <c r="AS30">
        <v>0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</row>
    <row r="31" spans="1:57">
      <c r="A31" t="s">
        <v>181</v>
      </c>
      <c r="B31" t="s">
        <v>80</v>
      </c>
      <c r="C31" t="s">
        <v>178</v>
      </c>
      <c r="D31" t="s">
        <v>82</v>
      </c>
      <c r="E31" s="2" t="str">
        <f>HYPERLINK("capsilon://?command=openfolder&amp;siteaddress=FAM.docvelocity-na8.net&amp;folderid=FXF758AAC3-9841-7C60-CE35-81ABAF26ED49","FX211013179")</f>
        <v>FX211013179</v>
      </c>
      <c r="F31" t="s">
        <v>19</v>
      </c>
      <c r="G31" t="s">
        <v>19</v>
      </c>
      <c r="H31" t="s">
        <v>83</v>
      </c>
      <c r="I31" t="s">
        <v>179</v>
      </c>
      <c r="J31">
        <v>66</v>
      </c>
      <c r="K31" t="s">
        <v>85</v>
      </c>
      <c r="L31" t="s">
        <v>86</v>
      </c>
      <c r="M31" t="s">
        <v>87</v>
      </c>
      <c r="N31">
        <v>2</v>
      </c>
      <c r="O31" s="1">
        <v>44533.669178240743</v>
      </c>
      <c r="P31" s="1">
        <v>44533.693564814814</v>
      </c>
      <c r="Q31">
        <v>1452</v>
      </c>
      <c r="R31">
        <v>655</v>
      </c>
      <c r="S31" t="b">
        <v>0</v>
      </c>
      <c r="T31" t="s">
        <v>88</v>
      </c>
      <c r="U31" t="b">
        <v>1</v>
      </c>
      <c r="V31" t="s">
        <v>136</v>
      </c>
      <c r="W31" s="1">
        <v>44533.685578703706</v>
      </c>
      <c r="X31">
        <v>485</v>
      </c>
      <c r="Y31">
        <v>52</v>
      </c>
      <c r="Z31">
        <v>0</v>
      </c>
      <c r="AA31">
        <v>52</v>
      </c>
      <c r="AB31">
        <v>0</v>
      </c>
      <c r="AC31">
        <v>38</v>
      </c>
      <c r="AD31">
        <v>14</v>
      </c>
      <c r="AE31">
        <v>0</v>
      </c>
      <c r="AF31">
        <v>0</v>
      </c>
      <c r="AG31">
        <v>0</v>
      </c>
      <c r="AH31" t="s">
        <v>168</v>
      </c>
      <c r="AI31" s="1">
        <v>44533.693564814814</v>
      </c>
      <c r="AJ31">
        <v>170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0</v>
      </c>
      <c r="AR31">
        <v>0</v>
      </c>
      <c r="AS31">
        <v>0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</row>
    <row r="32" spans="1:57">
      <c r="A32" t="s">
        <v>182</v>
      </c>
      <c r="B32" t="s">
        <v>80</v>
      </c>
      <c r="C32" t="s">
        <v>183</v>
      </c>
      <c r="D32" t="s">
        <v>82</v>
      </c>
      <c r="E32" s="2" t="str">
        <f>HYPERLINK("capsilon://?command=openfolder&amp;siteaddress=FAM.docvelocity-na8.net&amp;folderid=FXD02A422E-6788-774D-E42C-18C7A3A9195A","FX21114366")</f>
        <v>FX21114366</v>
      </c>
      <c r="F32" t="s">
        <v>19</v>
      </c>
      <c r="G32" t="s">
        <v>19</v>
      </c>
      <c r="H32" t="s">
        <v>83</v>
      </c>
      <c r="I32" t="s">
        <v>184</v>
      </c>
      <c r="J32">
        <v>66</v>
      </c>
      <c r="K32" t="s">
        <v>85</v>
      </c>
      <c r="L32" t="s">
        <v>86</v>
      </c>
      <c r="M32" t="s">
        <v>87</v>
      </c>
      <c r="N32">
        <v>2</v>
      </c>
      <c r="O32" s="1">
        <v>44533.67150462963</v>
      </c>
      <c r="P32" s="1">
        <v>44533.697824074072</v>
      </c>
      <c r="Q32">
        <v>2179</v>
      </c>
      <c r="R32">
        <v>95</v>
      </c>
      <c r="S32" t="b">
        <v>0</v>
      </c>
      <c r="T32" t="s">
        <v>88</v>
      </c>
      <c r="U32" t="b">
        <v>0</v>
      </c>
      <c r="V32" t="s">
        <v>132</v>
      </c>
      <c r="W32" s="1">
        <v>44533.682800925926</v>
      </c>
      <c r="X32">
        <v>22</v>
      </c>
      <c r="Y32">
        <v>0</v>
      </c>
      <c r="Z32">
        <v>0</v>
      </c>
      <c r="AA32">
        <v>0</v>
      </c>
      <c r="AB32">
        <v>52</v>
      </c>
      <c r="AC32">
        <v>0</v>
      </c>
      <c r="AD32">
        <v>66</v>
      </c>
      <c r="AE32">
        <v>0</v>
      </c>
      <c r="AF32">
        <v>0</v>
      </c>
      <c r="AG32">
        <v>0</v>
      </c>
      <c r="AH32" t="s">
        <v>168</v>
      </c>
      <c r="AI32" s="1">
        <v>44533.697824074072</v>
      </c>
      <c r="AJ32">
        <v>17</v>
      </c>
      <c r="AK32">
        <v>0</v>
      </c>
      <c r="AL32">
        <v>0</v>
      </c>
      <c r="AM32">
        <v>0</v>
      </c>
      <c r="AN32">
        <v>52</v>
      </c>
      <c r="AO32">
        <v>0</v>
      </c>
      <c r="AP32">
        <v>66</v>
      </c>
      <c r="AQ32">
        <v>0</v>
      </c>
      <c r="AR32">
        <v>0</v>
      </c>
      <c r="AS32">
        <v>0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</row>
    <row r="33" spans="1:57">
      <c r="A33" t="s">
        <v>185</v>
      </c>
      <c r="B33" t="s">
        <v>80</v>
      </c>
      <c r="C33" t="s">
        <v>183</v>
      </c>
      <c r="D33" t="s">
        <v>82</v>
      </c>
      <c r="E33" s="2" t="str">
        <f>HYPERLINK("capsilon://?command=openfolder&amp;siteaddress=FAM.docvelocity-na8.net&amp;folderid=FXD02A422E-6788-774D-E42C-18C7A3A9195A","FX21114366")</f>
        <v>FX21114366</v>
      </c>
      <c r="F33" t="s">
        <v>19</v>
      </c>
      <c r="G33" t="s">
        <v>19</v>
      </c>
      <c r="H33" t="s">
        <v>83</v>
      </c>
      <c r="I33" t="s">
        <v>186</v>
      </c>
      <c r="J33">
        <v>79</v>
      </c>
      <c r="K33" t="s">
        <v>85</v>
      </c>
      <c r="L33" t="s">
        <v>86</v>
      </c>
      <c r="M33" t="s">
        <v>87</v>
      </c>
      <c r="N33">
        <v>1</v>
      </c>
      <c r="O33" s="1">
        <v>44533.672488425924</v>
      </c>
      <c r="P33" s="1">
        <v>44533.689259259256</v>
      </c>
      <c r="Q33">
        <v>892</v>
      </c>
      <c r="R33">
        <v>557</v>
      </c>
      <c r="S33" t="b">
        <v>0</v>
      </c>
      <c r="T33" t="s">
        <v>88</v>
      </c>
      <c r="U33" t="b">
        <v>0</v>
      </c>
      <c r="V33" t="s">
        <v>132</v>
      </c>
      <c r="W33" s="1">
        <v>44533.689259259256</v>
      </c>
      <c r="X33">
        <v>557</v>
      </c>
      <c r="Y33">
        <v>25</v>
      </c>
      <c r="Z33">
        <v>0</v>
      </c>
      <c r="AA33">
        <v>25</v>
      </c>
      <c r="AB33">
        <v>0</v>
      </c>
      <c r="AC33">
        <v>42</v>
      </c>
      <c r="AD33">
        <v>54</v>
      </c>
      <c r="AE33">
        <v>90</v>
      </c>
      <c r="AF33">
        <v>0</v>
      </c>
      <c r="AG33">
        <v>1</v>
      </c>
      <c r="AH33" t="s">
        <v>88</v>
      </c>
      <c r="AI33" t="s">
        <v>88</v>
      </c>
      <c r="AJ33" t="s">
        <v>88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</row>
    <row r="34" spans="1:57">
      <c r="A34" t="s">
        <v>187</v>
      </c>
      <c r="B34" t="s">
        <v>80</v>
      </c>
      <c r="C34" t="s">
        <v>188</v>
      </c>
      <c r="D34" t="s">
        <v>82</v>
      </c>
      <c r="E34" s="2" t="str">
        <f>HYPERLINK("capsilon://?command=openfolder&amp;siteaddress=FAM.docvelocity-na8.net&amp;folderid=FXE1A5449C-9181-9733-2566-40064F2367AB","FX21125")</f>
        <v>FX21125</v>
      </c>
      <c r="F34" t="s">
        <v>19</v>
      </c>
      <c r="G34" t="s">
        <v>19</v>
      </c>
      <c r="H34" t="s">
        <v>83</v>
      </c>
      <c r="I34" t="s">
        <v>189</v>
      </c>
      <c r="J34">
        <v>66</v>
      </c>
      <c r="K34" t="s">
        <v>85</v>
      </c>
      <c r="L34" t="s">
        <v>86</v>
      </c>
      <c r="M34" t="s">
        <v>87</v>
      </c>
      <c r="N34">
        <v>2</v>
      </c>
      <c r="O34" s="1">
        <v>44533.680798611109</v>
      </c>
      <c r="P34" s="1">
        <v>44533.699826388889</v>
      </c>
      <c r="Q34">
        <v>1339</v>
      </c>
      <c r="R34">
        <v>305</v>
      </c>
      <c r="S34" t="b">
        <v>0</v>
      </c>
      <c r="T34" t="s">
        <v>88</v>
      </c>
      <c r="U34" t="b">
        <v>0</v>
      </c>
      <c r="V34" t="s">
        <v>136</v>
      </c>
      <c r="W34" s="1">
        <v>44533.687106481484</v>
      </c>
      <c r="X34">
        <v>132</v>
      </c>
      <c r="Y34">
        <v>64</v>
      </c>
      <c r="Z34">
        <v>0</v>
      </c>
      <c r="AA34">
        <v>64</v>
      </c>
      <c r="AB34">
        <v>0</v>
      </c>
      <c r="AC34">
        <v>25</v>
      </c>
      <c r="AD34">
        <v>2</v>
      </c>
      <c r="AE34">
        <v>0</v>
      </c>
      <c r="AF34">
        <v>0</v>
      </c>
      <c r="AG34">
        <v>0</v>
      </c>
      <c r="AH34" t="s">
        <v>168</v>
      </c>
      <c r="AI34" s="1">
        <v>44533.699826388889</v>
      </c>
      <c r="AJ34">
        <v>173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</row>
    <row r="35" spans="1:57">
      <c r="A35" t="s">
        <v>190</v>
      </c>
      <c r="B35" t="s">
        <v>80</v>
      </c>
      <c r="C35" t="s">
        <v>183</v>
      </c>
      <c r="D35" t="s">
        <v>82</v>
      </c>
      <c r="E35" s="2" t="str">
        <f>HYPERLINK("capsilon://?command=openfolder&amp;siteaddress=FAM.docvelocity-na8.net&amp;folderid=FXD02A422E-6788-774D-E42C-18C7A3A9195A","FX21114366")</f>
        <v>FX21114366</v>
      </c>
      <c r="F35" t="s">
        <v>19</v>
      </c>
      <c r="G35" t="s">
        <v>19</v>
      </c>
      <c r="H35" t="s">
        <v>83</v>
      </c>
      <c r="I35" t="s">
        <v>186</v>
      </c>
      <c r="J35">
        <v>47</v>
      </c>
      <c r="K35" t="s">
        <v>85</v>
      </c>
      <c r="L35" t="s">
        <v>86</v>
      </c>
      <c r="M35" t="s">
        <v>87</v>
      </c>
      <c r="N35">
        <v>2</v>
      </c>
      <c r="O35" s="1">
        <v>44533.690625000003</v>
      </c>
      <c r="P35" s="1">
        <v>44533.697615740741</v>
      </c>
      <c r="Q35">
        <v>91</v>
      </c>
      <c r="R35">
        <v>513</v>
      </c>
      <c r="S35" t="b">
        <v>0</v>
      </c>
      <c r="T35" t="s">
        <v>88</v>
      </c>
      <c r="U35" t="b">
        <v>1</v>
      </c>
      <c r="V35" t="s">
        <v>132</v>
      </c>
      <c r="W35" s="1">
        <v>44533.694374999999</v>
      </c>
      <c r="X35">
        <v>321</v>
      </c>
      <c r="Y35">
        <v>63</v>
      </c>
      <c r="Z35">
        <v>0</v>
      </c>
      <c r="AA35">
        <v>63</v>
      </c>
      <c r="AB35">
        <v>0</v>
      </c>
      <c r="AC35">
        <v>42</v>
      </c>
      <c r="AD35">
        <v>-16</v>
      </c>
      <c r="AE35">
        <v>0</v>
      </c>
      <c r="AF35">
        <v>0</v>
      </c>
      <c r="AG35">
        <v>0</v>
      </c>
      <c r="AH35" t="s">
        <v>168</v>
      </c>
      <c r="AI35" s="1">
        <v>44533.697615740741</v>
      </c>
      <c r="AJ35">
        <v>192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-16</v>
      </c>
      <c r="AQ35">
        <v>0</v>
      </c>
      <c r="AR35">
        <v>0</v>
      </c>
      <c r="AS35">
        <v>0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</row>
    <row r="36" spans="1:57">
      <c r="A36" t="s">
        <v>191</v>
      </c>
      <c r="B36" t="s">
        <v>80</v>
      </c>
      <c r="C36" t="s">
        <v>192</v>
      </c>
      <c r="D36" t="s">
        <v>82</v>
      </c>
      <c r="E36" s="2" t="str">
        <f>HYPERLINK("capsilon://?command=openfolder&amp;siteaddress=FAM.docvelocity-na8.net&amp;folderid=FX939790FF-9128-45B2-E323-BCBCC33D8A5F","FX211113013")</f>
        <v>FX211113013</v>
      </c>
      <c r="F36" t="s">
        <v>19</v>
      </c>
      <c r="G36" t="s">
        <v>19</v>
      </c>
      <c r="H36" t="s">
        <v>83</v>
      </c>
      <c r="I36" t="s">
        <v>193</v>
      </c>
      <c r="J36">
        <v>38</v>
      </c>
      <c r="K36" t="s">
        <v>85</v>
      </c>
      <c r="L36" t="s">
        <v>86</v>
      </c>
      <c r="M36" t="s">
        <v>87</v>
      </c>
      <c r="N36">
        <v>2</v>
      </c>
      <c r="O36" s="1">
        <v>44533.705520833333</v>
      </c>
      <c r="P36" s="1">
        <v>44533.808020833334</v>
      </c>
      <c r="Q36">
        <v>8306</v>
      </c>
      <c r="R36">
        <v>550</v>
      </c>
      <c r="S36" t="b">
        <v>0</v>
      </c>
      <c r="T36" t="s">
        <v>88</v>
      </c>
      <c r="U36" t="b">
        <v>0</v>
      </c>
      <c r="V36" t="s">
        <v>136</v>
      </c>
      <c r="W36" s="1">
        <v>44533.720231481479</v>
      </c>
      <c r="X36">
        <v>168</v>
      </c>
      <c r="Y36">
        <v>37</v>
      </c>
      <c r="Z36">
        <v>0</v>
      </c>
      <c r="AA36">
        <v>37</v>
      </c>
      <c r="AB36">
        <v>0</v>
      </c>
      <c r="AC36">
        <v>20</v>
      </c>
      <c r="AD36">
        <v>1</v>
      </c>
      <c r="AE36">
        <v>0</v>
      </c>
      <c r="AF36">
        <v>0</v>
      </c>
      <c r="AG36">
        <v>0</v>
      </c>
      <c r="AH36" t="s">
        <v>94</v>
      </c>
      <c r="AI36" s="1">
        <v>44533.808020833334</v>
      </c>
      <c r="AJ36">
        <v>364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</row>
    <row r="37" spans="1:57">
      <c r="A37" t="s">
        <v>194</v>
      </c>
      <c r="B37" t="s">
        <v>80</v>
      </c>
      <c r="C37" t="s">
        <v>192</v>
      </c>
      <c r="D37" t="s">
        <v>82</v>
      </c>
      <c r="E37" s="2" t="str">
        <f>HYPERLINK("capsilon://?command=openfolder&amp;siteaddress=FAM.docvelocity-na8.net&amp;folderid=FX939790FF-9128-45B2-E323-BCBCC33D8A5F","FX211113013")</f>
        <v>FX211113013</v>
      </c>
      <c r="F37" t="s">
        <v>19</v>
      </c>
      <c r="G37" t="s">
        <v>19</v>
      </c>
      <c r="H37" t="s">
        <v>83</v>
      </c>
      <c r="I37" t="s">
        <v>195</v>
      </c>
      <c r="J37">
        <v>47</v>
      </c>
      <c r="K37" t="s">
        <v>85</v>
      </c>
      <c r="L37" t="s">
        <v>86</v>
      </c>
      <c r="M37" t="s">
        <v>87</v>
      </c>
      <c r="N37">
        <v>2</v>
      </c>
      <c r="O37" s="1">
        <v>44533.706296296295</v>
      </c>
      <c r="P37" s="1">
        <v>44533.812337962961</v>
      </c>
      <c r="Q37">
        <v>8674</v>
      </c>
      <c r="R37">
        <v>488</v>
      </c>
      <c r="S37" t="b">
        <v>0</v>
      </c>
      <c r="T37" t="s">
        <v>88</v>
      </c>
      <c r="U37" t="b">
        <v>0</v>
      </c>
      <c r="V37" t="s">
        <v>136</v>
      </c>
      <c r="W37" s="1">
        <v>44533.721574074072</v>
      </c>
      <c r="X37">
        <v>115</v>
      </c>
      <c r="Y37">
        <v>36</v>
      </c>
      <c r="Z37">
        <v>0</v>
      </c>
      <c r="AA37">
        <v>36</v>
      </c>
      <c r="AB37">
        <v>0</v>
      </c>
      <c r="AC37">
        <v>13</v>
      </c>
      <c r="AD37">
        <v>11</v>
      </c>
      <c r="AE37">
        <v>0</v>
      </c>
      <c r="AF37">
        <v>0</v>
      </c>
      <c r="AG37">
        <v>0</v>
      </c>
      <c r="AH37" t="s">
        <v>94</v>
      </c>
      <c r="AI37" s="1">
        <v>44533.812337962961</v>
      </c>
      <c r="AJ37">
        <v>373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10</v>
      </c>
      <c r="AQ37">
        <v>0</v>
      </c>
      <c r="AR37">
        <v>0</v>
      </c>
      <c r="AS37">
        <v>0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</row>
    <row r="38" spans="1:57">
      <c r="A38" t="s">
        <v>196</v>
      </c>
      <c r="B38" t="s">
        <v>80</v>
      </c>
      <c r="C38" t="s">
        <v>192</v>
      </c>
      <c r="D38" t="s">
        <v>82</v>
      </c>
      <c r="E38" s="2" t="str">
        <f>HYPERLINK("capsilon://?command=openfolder&amp;siteaddress=FAM.docvelocity-na8.net&amp;folderid=FX939790FF-9128-45B2-E323-BCBCC33D8A5F","FX211113013")</f>
        <v>FX211113013</v>
      </c>
      <c r="F38" t="s">
        <v>19</v>
      </c>
      <c r="G38" t="s">
        <v>19</v>
      </c>
      <c r="H38" t="s">
        <v>83</v>
      </c>
      <c r="I38" t="s">
        <v>197</v>
      </c>
      <c r="J38">
        <v>47</v>
      </c>
      <c r="K38" t="s">
        <v>85</v>
      </c>
      <c r="L38" t="s">
        <v>86</v>
      </c>
      <c r="M38" t="s">
        <v>87</v>
      </c>
      <c r="N38">
        <v>2</v>
      </c>
      <c r="O38" s="1">
        <v>44533.706458333334</v>
      </c>
      <c r="P38" s="1">
        <v>44533.810312499998</v>
      </c>
      <c r="Q38">
        <v>8717</v>
      </c>
      <c r="R38">
        <v>256</v>
      </c>
      <c r="S38" t="b">
        <v>0</v>
      </c>
      <c r="T38" t="s">
        <v>88</v>
      </c>
      <c r="U38" t="b">
        <v>0</v>
      </c>
      <c r="V38" t="s">
        <v>136</v>
      </c>
      <c r="W38" s="1">
        <v>44533.723194444443</v>
      </c>
      <c r="X38">
        <v>139</v>
      </c>
      <c r="Y38">
        <v>36</v>
      </c>
      <c r="Z38">
        <v>0</v>
      </c>
      <c r="AA38">
        <v>36</v>
      </c>
      <c r="AB38">
        <v>0</v>
      </c>
      <c r="AC38">
        <v>14</v>
      </c>
      <c r="AD38">
        <v>11</v>
      </c>
      <c r="AE38">
        <v>0</v>
      </c>
      <c r="AF38">
        <v>0</v>
      </c>
      <c r="AG38">
        <v>0</v>
      </c>
      <c r="AH38" t="s">
        <v>168</v>
      </c>
      <c r="AI38" s="1">
        <v>44533.810312499998</v>
      </c>
      <c r="AJ38">
        <v>117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10</v>
      </c>
      <c r="AQ38">
        <v>0</v>
      </c>
      <c r="AR38">
        <v>0</v>
      </c>
      <c r="AS38">
        <v>0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</row>
    <row r="39" spans="1:57">
      <c r="A39" t="s">
        <v>198</v>
      </c>
      <c r="B39" t="s">
        <v>80</v>
      </c>
      <c r="C39" t="s">
        <v>199</v>
      </c>
      <c r="D39" t="s">
        <v>82</v>
      </c>
      <c r="E39" s="2" t="str">
        <f>HYPERLINK("capsilon://?command=openfolder&amp;siteaddress=FAM.docvelocity-na8.net&amp;folderid=FXF1B2FEA2-B960-3D59-5B7B-212A39724B72","FX21105610")</f>
        <v>FX21105610</v>
      </c>
      <c r="F39" t="s">
        <v>19</v>
      </c>
      <c r="G39" t="s">
        <v>19</v>
      </c>
      <c r="H39" t="s">
        <v>83</v>
      </c>
      <c r="I39" t="s">
        <v>200</v>
      </c>
      <c r="J39">
        <v>58</v>
      </c>
      <c r="K39" t="s">
        <v>85</v>
      </c>
      <c r="L39" t="s">
        <v>86</v>
      </c>
      <c r="M39" t="s">
        <v>87</v>
      </c>
      <c r="N39">
        <v>2</v>
      </c>
      <c r="O39" s="1">
        <v>44533.707743055558</v>
      </c>
      <c r="P39" s="1">
        <v>44533.811400462961</v>
      </c>
      <c r="Q39">
        <v>8647</v>
      </c>
      <c r="R39">
        <v>309</v>
      </c>
      <c r="S39" t="b">
        <v>0</v>
      </c>
      <c r="T39" t="s">
        <v>88</v>
      </c>
      <c r="U39" t="b">
        <v>0</v>
      </c>
      <c r="V39" t="s">
        <v>136</v>
      </c>
      <c r="W39" s="1">
        <v>44533.724560185183</v>
      </c>
      <c r="X39">
        <v>118</v>
      </c>
      <c r="Y39">
        <v>44</v>
      </c>
      <c r="Z39">
        <v>0</v>
      </c>
      <c r="AA39">
        <v>44</v>
      </c>
      <c r="AB39">
        <v>0</v>
      </c>
      <c r="AC39">
        <v>16</v>
      </c>
      <c r="AD39">
        <v>14</v>
      </c>
      <c r="AE39">
        <v>0</v>
      </c>
      <c r="AF39">
        <v>0</v>
      </c>
      <c r="AG39">
        <v>0</v>
      </c>
      <c r="AH39" t="s">
        <v>201</v>
      </c>
      <c r="AI39" s="1">
        <v>44533.811400462961</v>
      </c>
      <c r="AJ39">
        <v>191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14</v>
      </c>
      <c r="AQ39">
        <v>0</v>
      </c>
      <c r="AR39">
        <v>0</v>
      </c>
      <c r="AS39">
        <v>0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</row>
    <row r="40" spans="1:57">
      <c r="A40" t="s">
        <v>202</v>
      </c>
      <c r="B40" t="s">
        <v>80</v>
      </c>
      <c r="C40" t="s">
        <v>203</v>
      </c>
      <c r="D40" t="s">
        <v>82</v>
      </c>
      <c r="E40" s="2" t="str">
        <f>HYPERLINK("capsilon://?command=openfolder&amp;siteaddress=FAM.docvelocity-na8.net&amp;folderid=FX5EFE116B-7BD2-C665-22A5-F67BDB4515EA","FX211112560")</f>
        <v>FX211112560</v>
      </c>
      <c r="F40" t="s">
        <v>19</v>
      </c>
      <c r="G40" t="s">
        <v>19</v>
      </c>
      <c r="H40" t="s">
        <v>83</v>
      </c>
      <c r="I40" t="s">
        <v>204</v>
      </c>
      <c r="J40">
        <v>32</v>
      </c>
      <c r="K40" t="s">
        <v>85</v>
      </c>
      <c r="L40" t="s">
        <v>86</v>
      </c>
      <c r="M40" t="s">
        <v>87</v>
      </c>
      <c r="N40">
        <v>1</v>
      </c>
      <c r="O40" s="1">
        <v>44533.711064814815</v>
      </c>
      <c r="P40" s="1">
        <v>44533.740486111114</v>
      </c>
      <c r="Q40">
        <v>2379</v>
      </c>
      <c r="R40">
        <v>163</v>
      </c>
      <c r="S40" t="b">
        <v>0</v>
      </c>
      <c r="T40" t="s">
        <v>88</v>
      </c>
      <c r="U40" t="b">
        <v>0</v>
      </c>
      <c r="V40" t="s">
        <v>125</v>
      </c>
      <c r="W40" s="1">
        <v>44533.740486111114</v>
      </c>
      <c r="X40">
        <v>146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</v>
      </c>
      <c r="AE40">
        <v>27</v>
      </c>
      <c r="AF40">
        <v>0</v>
      </c>
      <c r="AG40">
        <v>6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</row>
    <row r="41" spans="1:57">
      <c r="A41" t="s">
        <v>205</v>
      </c>
      <c r="B41" t="s">
        <v>80</v>
      </c>
      <c r="C41" t="s">
        <v>199</v>
      </c>
      <c r="D41" t="s">
        <v>82</v>
      </c>
      <c r="E41" s="2" t="str">
        <f>HYPERLINK("capsilon://?command=openfolder&amp;siteaddress=FAM.docvelocity-na8.net&amp;folderid=FXF1B2FEA2-B960-3D59-5B7B-212A39724B72","FX21105610")</f>
        <v>FX21105610</v>
      </c>
      <c r="F41" t="s">
        <v>19</v>
      </c>
      <c r="G41" t="s">
        <v>19</v>
      </c>
      <c r="H41" t="s">
        <v>83</v>
      </c>
      <c r="I41" t="s">
        <v>206</v>
      </c>
      <c r="J41">
        <v>32</v>
      </c>
      <c r="K41" t="s">
        <v>85</v>
      </c>
      <c r="L41" t="s">
        <v>86</v>
      </c>
      <c r="M41" t="s">
        <v>87</v>
      </c>
      <c r="N41">
        <v>2</v>
      </c>
      <c r="O41" s="1">
        <v>44533.714548611111</v>
      </c>
      <c r="P41" s="1">
        <v>44533.81050925926</v>
      </c>
      <c r="Q41">
        <v>8225</v>
      </c>
      <c r="R41">
        <v>66</v>
      </c>
      <c r="S41" t="b">
        <v>0</v>
      </c>
      <c r="T41" t="s">
        <v>88</v>
      </c>
      <c r="U41" t="b">
        <v>0</v>
      </c>
      <c r="V41" t="s">
        <v>136</v>
      </c>
      <c r="W41" s="1">
        <v>44533.725277777776</v>
      </c>
      <c r="X41">
        <v>49</v>
      </c>
      <c r="Y41">
        <v>0</v>
      </c>
      <c r="Z41">
        <v>0</v>
      </c>
      <c r="AA41">
        <v>0</v>
      </c>
      <c r="AB41">
        <v>27</v>
      </c>
      <c r="AC41">
        <v>0</v>
      </c>
      <c r="AD41">
        <v>32</v>
      </c>
      <c r="AE41">
        <v>0</v>
      </c>
      <c r="AF41">
        <v>0</v>
      </c>
      <c r="AG41">
        <v>0</v>
      </c>
      <c r="AH41" t="s">
        <v>168</v>
      </c>
      <c r="AI41" s="1">
        <v>44533.81050925926</v>
      </c>
      <c r="AJ41">
        <v>17</v>
      </c>
      <c r="AK41">
        <v>0</v>
      </c>
      <c r="AL41">
        <v>0</v>
      </c>
      <c r="AM41">
        <v>0</v>
      </c>
      <c r="AN41">
        <v>27</v>
      </c>
      <c r="AO41">
        <v>0</v>
      </c>
      <c r="AP41">
        <v>32</v>
      </c>
      <c r="AQ41">
        <v>0</v>
      </c>
      <c r="AR41">
        <v>0</v>
      </c>
      <c r="AS41">
        <v>0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</row>
    <row r="42" spans="1:57">
      <c r="A42" t="s">
        <v>207</v>
      </c>
      <c r="B42" t="s">
        <v>80</v>
      </c>
      <c r="C42" t="s">
        <v>208</v>
      </c>
      <c r="D42" t="s">
        <v>82</v>
      </c>
      <c r="E42" s="2" t="str">
        <f>HYPERLINK("capsilon://?command=openfolder&amp;siteaddress=FAM.docvelocity-na8.net&amp;folderid=FX5B451814-47E7-63A8-5EF8-0327D62D7BED","FX21111263")</f>
        <v>FX21111263</v>
      </c>
      <c r="F42" t="s">
        <v>19</v>
      </c>
      <c r="G42" t="s">
        <v>19</v>
      </c>
      <c r="H42" t="s">
        <v>83</v>
      </c>
      <c r="I42" t="s">
        <v>209</v>
      </c>
      <c r="J42">
        <v>66</v>
      </c>
      <c r="K42" t="s">
        <v>85</v>
      </c>
      <c r="L42" t="s">
        <v>86</v>
      </c>
      <c r="M42" t="s">
        <v>87</v>
      </c>
      <c r="N42">
        <v>2</v>
      </c>
      <c r="O42" s="1">
        <v>44533.714942129627</v>
      </c>
      <c r="P42" s="1">
        <v>44533.812476851854</v>
      </c>
      <c r="Q42">
        <v>8028</v>
      </c>
      <c r="R42">
        <v>399</v>
      </c>
      <c r="S42" t="b">
        <v>0</v>
      </c>
      <c r="T42" t="s">
        <v>88</v>
      </c>
      <c r="U42" t="b">
        <v>0</v>
      </c>
      <c r="V42" t="s">
        <v>136</v>
      </c>
      <c r="W42" s="1">
        <v>44533.727951388886</v>
      </c>
      <c r="X42">
        <v>230</v>
      </c>
      <c r="Y42">
        <v>52</v>
      </c>
      <c r="Z42">
        <v>0</v>
      </c>
      <c r="AA42">
        <v>52</v>
      </c>
      <c r="AB42">
        <v>0</v>
      </c>
      <c r="AC42">
        <v>36</v>
      </c>
      <c r="AD42">
        <v>14</v>
      </c>
      <c r="AE42">
        <v>0</v>
      </c>
      <c r="AF42">
        <v>0</v>
      </c>
      <c r="AG42">
        <v>0</v>
      </c>
      <c r="AH42" t="s">
        <v>168</v>
      </c>
      <c r="AI42" s="1">
        <v>44533.812476851854</v>
      </c>
      <c r="AJ42">
        <v>169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</v>
      </c>
      <c r="AQ42">
        <v>0</v>
      </c>
      <c r="AR42">
        <v>0</v>
      </c>
      <c r="AS42">
        <v>0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</row>
    <row r="43" spans="1:57">
      <c r="A43" t="s">
        <v>210</v>
      </c>
      <c r="B43" t="s">
        <v>80</v>
      </c>
      <c r="C43" t="s">
        <v>178</v>
      </c>
      <c r="D43" t="s">
        <v>82</v>
      </c>
      <c r="E43" s="2" t="str">
        <f>HYPERLINK("capsilon://?command=openfolder&amp;siteaddress=FAM.docvelocity-na8.net&amp;folderid=FXF758AAC3-9841-7C60-CE35-81ABAF26ED49","FX211013179")</f>
        <v>FX211013179</v>
      </c>
      <c r="F43" t="s">
        <v>19</v>
      </c>
      <c r="G43" t="s">
        <v>19</v>
      </c>
      <c r="H43" t="s">
        <v>83</v>
      </c>
      <c r="I43" t="s">
        <v>211</v>
      </c>
      <c r="J43">
        <v>66</v>
      </c>
      <c r="K43" t="s">
        <v>85</v>
      </c>
      <c r="L43" t="s">
        <v>86</v>
      </c>
      <c r="M43" t="s">
        <v>87</v>
      </c>
      <c r="N43">
        <v>1</v>
      </c>
      <c r="O43" s="1">
        <v>44533.715671296297</v>
      </c>
      <c r="P43" s="1">
        <v>44533.745023148149</v>
      </c>
      <c r="Q43">
        <v>2370</v>
      </c>
      <c r="R43">
        <v>166</v>
      </c>
      <c r="S43" t="b">
        <v>0</v>
      </c>
      <c r="T43" t="s">
        <v>88</v>
      </c>
      <c r="U43" t="b">
        <v>0</v>
      </c>
      <c r="V43" t="s">
        <v>125</v>
      </c>
      <c r="W43" s="1">
        <v>44533.745023148149</v>
      </c>
      <c r="X43">
        <v>102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</v>
      </c>
      <c r="AE43">
        <v>52</v>
      </c>
      <c r="AF43">
        <v>0</v>
      </c>
      <c r="AG43">
        <v>1</v>
      </c>
      <c r="AH43" t="s">
        <v>88</v>
      </c>
      <c r="AI43" t="s">
        <v>88</v>
      </c>
      <c r="AJ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</row>
    <row r="44" spans="1:57">
      <c r="A44" t="s">
        <v>212</v>
      </c>
      <c r="B44" t="s">
        <v>80</v>
      </c>
      <c r="C44" t="s">
        <v>213</v>
      </c>
      <c r="D44" t="s">
        <v>82</v>
      </c>
      <c r="E44" s="2" t="str">
        <f>HYPERLINK("capsilon://?command=openfolder&amp;siteaddress=FAM.docvelocity-na8.net&amp;folderid=FX482D27C9-50B0-4EC9-27BF-485D840A3CF1","FX21112300")</f>
        <v>FX21112300</v>
      </c>
      <c r="F44" t="s">
        <v>19</v>
      </c>
      <c r="G44" t="s">
        <v>19</v>
      </c>
      <c r="H44" t="s">
        <v>83</v>
      </c>
      <c r="I44" t="s">
        <v>214</v>
      </c>
      <c r="J44">
        <v>104</v>
      </c>
      <c r="K44" t="s">
        <v>85</v>
      </c>
      <c r="L44" t="s">
        <v>86</v>
      </c>
      <c r="M44" t="s">
        <v>87</v>
      </c>
      <c r="N44">
        <v>2</v>
      </c>
      <c r="O44" s="1">
        <v>44533.716805555552</v>
      </c>
      <c r="P44" s="1">
        <v>44533.821284722224</v>
      </c>
      <c r="Q44">
        <v>7477</v>
      </c>
      <c r="R44">
        <v>1550</v>
      </c>
      <c r="S44" t="b">
        <v>0</v>
      </c>
      <c r="T44" t="s">
        <v>88</v>
      </c>
      <c r="U44" t="b">
        <v>0</v>
      </c>
      <c r="V44" t="s">
        <v>132</v>
      </c>
      <c r="W44" s="1">
        <v>44533.734027777777</v>
      </c>
      <c r="X44">
        <v>691</v>
      </c>
      <c r="Y44">
        <v>89</v>
      </c>
      <c r="Z44">
        <v>0</v>
      </c>
      <c r="AA44">
        <v>89</v>
      </c>
      <c r="AB44">
        <v>0</v>
      </c>
      <c r="AC44">
        <v>73</v>
      </c>
      <c r="AD44">
        <v>15</v>
      </c>
      <c r="AE44">
        <v>0</v>
      </c>
      <c r="AF44">
        <v>0</v>
      </c>
      <c r="AG44">
        <v>0</v>
      </c>
      <c r="AH44" t="s">
        <v>201</v>
      </c>
      <c r="AI44" s="1">
        <v>44533.821284722224</v>
      </c>
      <c r="AJ44">
        <v>853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14</v>
      </c>
      <c r="AQ44">
        <v>0</v>
      </c>
      <c r="AR44">
        <v>0</v>
      </c>
      <c r="AS44">
        <v>0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</row>
    <row r="45" spans="1:57">
      <c r="A45" t="s">
        <v>215</v>
      </c>
      <c r="B45" t="s">
        <v>80</v>
      </c>
      <c r="C45" t="s">
        <v>216</v>
      </c>
      <c r="D45" t="s">
        <v>82</v>
      </c>
      <c r="E45" s="2" t="str">
        <f>HYPERLINK("capsilon://?command=openfolder&amp;siteaddress=FAM.docvelocity-na8.net&amp;folderid=FXD88BA867-DDE4-9D10-1D69-A992B8488CEE","FX21119850")</f>
        <v>FX21119850</v>
      </c>
      <c r="F45" t="s">
        <v>19</v>
      </c>
      <c r="G45" t="s">
        <v>19</v>
      </c>
      <c r="H45" t="s">
        <v>83</v>
      </c>
      <c r="I45" t="s">
        <v>217</v>
      </c>
      <c r="J45">
        <v>50</v>
      </c>
      <c r="K45" t="s">
        <v>85</v>
      </c>
      <c r="L45" t="s">
        <v>86</v>
      </c>
      <c r="M45" t="s">
        <v>87</v>
      </c>
      <c r="N45">
        <v>2</v>
      </c>
      <c r="O45" s="1">
        <v>44533.739282407405</v>
      </c>
      <c r="P45" s="1">
        <v>44533.820810185185</v>
      </c>
      <c r="Q45">
        <v>6093</v>
      </c>
      <c r="R45">
        <v>951</v>
      </c>
      <c r="S45" t="b">
        <v>0</v>
      </c>
      <c r="T45" t="s">
        <v>88</v>
      </c>
      <c r="U45" t="b">
        <v>0</v>
      </c>
      <c r="V45" t="s">
        <v>136</v>
      </c>
      <c r="W45" s="1">
        <v>44533.74255787037</v>
      </c>
      <c r="X45">
        <v>234</v>
      </c>
      <c r="Y45">
        <v>54</v>
      </c>
      <c r="Z45">
        <v>0</v>
      </c>
      <c r="AA45">
        <v>54</v>
      </c>
      <c r="AB45">
        <v>0</v>
      </c>
      <c r="AC45">
        <v>22</v>
      </c>
      <c r="AD45">
        <v>-4</v>
      </c>
      <c r="AE45">
        <v>0</v>
      </c>
      <c r="AF45">
        <v>0</v>
      </c>
      <c r="AG45">
        <v>0</v>
      </c>
      <c r="AH45" t="s">
        <v>168</v>
      </c>
      <c r="AI45" s="1">
        <v>44533.820810185185</v>
      </c>
      <c r="AJ45">
        <v>231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-4</v>
      </c>
      <c r="AQ45">
        <v>0</v>
      </c>
      <c r="AR45">
        <v>0</v>
      </c>
      <c r="AS45">
        <v>0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</row>
    <row r="46" spans="1:57">
      <c r="A46" t="s">
        <v>218</v>
      </c>
      <c r="B46" t="s">
        <v>80</v>
      </c>
      <c r="C46" t="s">
        <v>216</v>
      </c>
      <c r="D46" t="s">
        <v>82</v>
      </c>
      <c r="E46" s="2" t="str">
        <f>HYPERLINK("capsilon://?command=openfolder&amp;siteaddress=FAM.docvelocity-na8.net&amp;folderid=FXD88BA867-DDE4-9D10-1D69-A992B8488CEE","FX21119850")</f>
        <v>FX21119850</v>
      </c>
      <c r="F46" t="s">
        <v>19</v>
      </c>
      <c r="G46" t="s">
        <v>19</v>
      </c>
      <c r="H46" t="s">
        <v>83</v>
      </c>
      <c r="I46" t="s">
        <v>219</v>
      </c>
      <c r="J46">
        <v>50</v>
      </c>
      <c r="K46" t="s">
        <v>85</v>
      </c>
      <c r="L46" t="s">
        <v>86</v>
      </c>
      <c r="M46" t="s">
        <v>87</v>
      </c>
      <c r="N46">
        <v>2</v>
      </c>
      <c r="O46" s="1">
        <v>44533.739374999997</v>
      </c>
      <c r="P46" s="1">
        <v>44533.817118055558</v>
      </c>
      <c r="Q46">
        <v>6283</v>
      </c>
      <c r="R46">
        <v>434</v>
      </c>
      <c r="S46" t="b">
        <v>0</v>
      </c>
      <c r="T46" t="s">
        <v>88</v>
      </c>
      <c r="U46" t="b">
        <v>0</v>
      </c>
      <c r="V46" t="s">
        <v>125</v>
      </c>
      <c r="W46" s="1">
        <v>44533.743009259262</v>
      </c>
      <c r="X46">
        <v>218</v>
      </c>
      <c r="Y46">
        <v>44</v>
      </c>
      <c r="Z46">
        <v>0</v>
      </c>
      <c r="AA46">
        <v>44</v>
      </c>
      <c r="AB46">
        <v>0</v>
      </c>
      <c r="AC46">
        <v>15</v>
      </c>
      <c r="AD46">
        <v>6</v>
      </c>
      <c r="AE46">
        <v>0</v>
      </c>
      <c r="AF46">
        <v>0</v>
      </c>
      <c r="AG46">
        <v>0</v>
      </c>
      <c r="AH46" t="s">
        <v>168</v>
      </c>
      <c r="AI46" s="1">
        <v>44533.817118055558</v>
      </c>
      <c r="AJ46">
        <v>182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5</v>
      </c>
      <c r="AQ46">
        <v>0</v>
      </c>
      <c r="AR46">
        <v>0</v>
      </c>
      <c r="AS46">
        <v>0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</row>
    <row r="47" spans="1:57">
      <c r="A47" t="s">
        <v>220</v>
      </c>
      <c r="B47" t="s">
        <v>80</v>
      </c>
      <c r="C47" t="s">
        <v>221</v>
      </c>
      <c r="D47" t="s">
        <v>82</v>
      </c>
      <c r="E47" s="2" t="str">
        <f>HYPERLINK("capsilon://?command=openfolder&amp;siteaddress=FAM.docvelocity-na8.net&amp;folderid=FX265B813A-DC17-589C-0A09-BDB34FD0771C","FX21113986")</f>
        <v>FX21113986</v>
      </c>
      <c r="F47" t="s">
        <v>19</v>
      </c>
      <c r="G47" t="s">
        <v>19</v>
      </c>
      <c r="H47" t="s">
        <v>83</v>
      </c>
      <c r="I47" t="s">
        <v>222</v>
      </c>
      <c r="J47">
        <v>38</v>
      </c>
      <c r="K47" t="s">
        <v>85</v>
      </c>
      <c r="L47" t="s">
        <v>86</v>
      </c>
      <c r="M47" t="s">
        <v>87</v>
      </c>
      <c r="N47">
        <v>2</v>
      </c>
      <c r="O47" s="1">
        <v>44531.463738425926</v>
      </c>
      <c r="P47" s="1">
        <v>44531.490289351852</v>
      </c>
      <c r="Q47">
        <v>1886</v>
      </c>
      <c r="R47">
        <v>408</v>
      </c>
      <c r="S47" t="b">
        <v>0</v>
      </c>
      <c r="T47" t="s">
        <v>88</v>
      </c>
      <c r="U47" t="b">
        <v>0</v>
      </c>
      <c r="V47" t="s">
        <v>125</v>
      </c>
      <c r="W47" s="1">
        <v>44531.467615740738</v>
      </c>
      <c r="X47">
        <v>182</v>
      </c>
      <c r="Y47">
        <v>37</v>
      </c>
      <c r="Z47">
        <v>0</v>
      </c>
      <c r="AA47">
        <v>37</v>
      </c>
      <c r="AB47">
        <v>0</v>
      </c>
      <c r="AC47">
        <v>28</v>
      </c>
      <c r="AD47">
        <v>1</v>
      </c>
      <c r="AE47">
        <v>0</v>
      </c>
      <c r="AF47">
        <v>0</v>
      </c>
      <c r="AG47">
        <v>0</v>
      </c>
      <c r="AH47" t="s">
        <v>168</v>
      </c>
      <c r="AI47" s="1">
        <v>44531.490289351852</v>
      </c>
      <c r="AJ47">
        <v>226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</row>
    <row r="48" spans="1:57">
      <c r="A48" t="s">
        <v>223</v>
      </c>
      <c r="B48" t="s">
        <v>80</v>
      </c>
      <c r="C48" t="s">
        <v>203</v>
      </c>
      <c r="D48" t="s">
        <v>82</v>
      </c>
      <c r="E48" s="2" t="str">
        <f>HYPERLINK("capsilon://?command=openfolder&amp;siteaddress=FAM.docvelocity-na8.net&amp;folderid=FX5EFE116B-7BD2-C665-22A5-F67BDB4515EA","FX211112560")</f>
        <v>FX211112560</v>
      </c>
      <c r="F48" t="s">
        <v>19</v>
      </c>
      <c r="G48" t="s">
        <v>19</v>
      </c>
      <c r="H48" t="s">
        <v>83</v>
      </c>
      <c r="I48" t="s">
        <v>204</v>
      </c>
      <c r="J48">
        <v>192</v>
      </c>
      <c r="K48" t="s">
        <v>85</v>
      </c>
      <c r="L48" t="s">
        <v>86</v>
      </c>
      <c r="M48" t="s">
        <v>87</v>
      </c>
      <c r="N48">
        <v>2</v>
      </c>
      <c r="O48" s="1">
        <v>44533.741446759261</v>
      </c>
      <c r="P48" s="1">
        <v>44533.808946759258</v>
      </c>
      <c r="Q48">
        <v>4421</v>
      </c>
      <c r="R48">
        <v>1411</v>
      </c>
      <c r="S48" t="b">
        <v>0</v>
      </c>
      <c r="T48" t="s">
        <v>88</v>
      </c>
      <c r="U48" t="b">
        <v>1</v>
      </c>
      <c r="V48" t="s">
        <v>142</v>
      </c>
      <c r="W48" s="1">
        <v>44533.75445601852</v>
      </c>
      <c r="X48">
        <v>813</v>
      </c>
      <c r="Y48">
        <v>204</v>
      </c>
      <c r="Z48">
        <v>0</v>
      </c>
      <c r="AA48">
        <v>204</v>
      </c>
      <c r="AB48">
        <v>54</v>
      </c>
      <c r="AC48">
        <v>167</v>
      </c>
      <c r="AD48">
        <v>-12</v>
      </c>
      <c r="AE48">
        <v>0</v>
      </c>
      <c r="AF48">
        <v>0</v>
      </c>
      <c r="AG48">
        <v>0</v>
      </c>
      <c r="AH48" t="s">
        <v>168</v>
      </c>
      <c r="AI48" s="1">
        <v>44533.808946759258</v>
      </c>
      <c r="AJ48">
        <v>518</v>
      </c>
      <c r="AK48">
        <v>1</v>
      </c>
      <c r="AL48">
        <v>0</v>
      </c>
      <c r="AM48">
        <v>1</v>
      </c>
      <c r="AN48">
        <v>54</v>
      </c>
      <c r="AO48">
        <v>1</v>
      </c>
      <c r="AP48">
        <v>-13</v>
      </c>
      <c r="AQ48">
        <v>0</v>
      </c>
      <c r="AR48">
        <v>0</v>
      </c>
      <c r="AS48">
        <v>0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</row>
    <row r="49" spans="1:57">
      <c r="A49" t="s">
        <v>224</v>
      </c>
      <c r="B49" t="s">
        <v>80</v>
      </c>
      <c r="C49" t="s">
        <v>178</v>
      </c>
      <c r="D49" t="s">
        <v>82</v>
      </c>
      <c r="E49" s="2" t="str">
        <f>HYPERLINK("capsilon://?command=openfolder&amp;siteaddress=FAM.docvelocity-na8.net&amp;folderid=FXF758AAC3-9841-7C60-CE35-81ABAF26ED49","FX211013179")</f>
        <v>FX211013179</v>
      </c>
      <c r="F49" t="s">
        <v>19</v>
      </c>
      <c r="G49" t="s">
        <v>19</v>
      </c>
      <c r="H49" t="s">
        <v>83</v>
      </c>
      <c r="I49" t="s">
        <v>211</v>
      </c>
      <c r="J49">
        <v>66</v>
      </c>
      <c r="K49" t="s">
        <v>85</v>
      </c>
      <c r="L49" t="s">
        <v>86</v>
      </c>
      <c r="M49" t="s">
        <v>87</v>
      </c>
      <c r="N49">
        <v>2</v>
      </c>
      <c r="O49" s="1">
        <v>44533.745428240742</v>
      </c>
      <c r="P49" s="1">
        <v>44533.809178240743</v>
      </c>
      <c r="Q49">
        <v>4106</v>
      </c>
      <c r="R49">
        <v>1402</v>
      </c>
      <c r="S49" t="b">
        <v>0</v>
      </c>
      <c r="T49" t="s">
        <v>88</v>
      </c>
      <c r="U49" t="b">
        <v>1</v>
      </c>
      <c r="V49" t="s">
        <v>132</v>
      </c>
      <c r="W49" s="1">
        <v>44533.785543981481</v>
      </c>
      <c r="X49">
        <v>882</v>
      </c>
      <c r="Y49">
        <v>52</v>
      </c>
      <c r="Z49">
        <v>0</v>
      </c>
      <c r="AA49">
        <v>52</v>
      </c>
      <c r="AB49">
        <v>0</v>
      </c>
      <c r="AC49">
        <v>38</v>
      </c>
      <c r="AD49">
        <v>14</v>
      </c>
      <c r="AE49">
        <v>0</v>
      </c>
      <c r="AF49">
        <v>0</v>
      </c>
      <c r="AG49">
        <v>0</v>
      </c>
      <c r="AH49" t="s">
        <v>201</v>
      </c>
      <c r="AI49" s="1">
        <v>44533.809178240743</v>
      </c>
      <c r="AJ49">
        <v>473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13</v>
      </c>
      <c r="AQ49">
        <v>0</v>
      </c>
      <c r="AR49">
        <v>0</v>
      </c>
      <c r="AS49">
        <v>0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</row>
    <row r="50" spans="1:57">
      <c r="A50" t="s">
        <v>225</v>
      </c>
      <c r="B50" t="s">
        <v>80</v>
      </c>
      <c r="C50" t="s">
        <v>226</v>
      </c>
      <c r="D50" t="s">
        <v>82</v>
      </c>
      <c r="E50" s="2" t="str">
        <f>HYPERLINK("capsilon://?command=openfolder&amp;siteaddress=FAM.docvelocity-na8.net&amp;folderid=FX7DE87E6C-9166-644E-8A50-3F3E29751B1E","FX21118846")</f>
        <v>FX21118846</v>
      </c>
      <c r="F50" t="s">
        <v>19</v>
      </c>
      <c r="G50" t="s">
        <v>19</v>
      </c>
      <c r="H50" t="s">
        <v>83</v>
      </c>
      <c r="I50" t="s">
        <v>227</v>
      </c>
      <c r="J50">
        <v>287</v>
      </c>
      <c r="K50" t="s">
        <v>85</v>
      </c>
      <c r="L50" t="s">
        <v>86</v>
      </c>
      <c r="M50" t="s">
        <v>87</v>
      </c>
      <c r="N50">
        <v>2</v>
      </c>
      <c r="O50" s="1">
        <v>44533.771851851852</v>
      </c>
      <c r="P50" s="1">
        <v>44533.831585648149</v>
      </c>
      <c r="Q50">
        <v>2546</v>
      </c>
      <c r="R50">
        <v>2615</v>
      </c>
      <c r="S50" t="b">
        <v>0</v>
      </c>
      <c r="T50" t="s">
        <v>88</v>
      </c>
      <c r="U50" t="b">
        <v>0</v>
      </c>
      <c r="V50" t="s">
        <v>136</v>
      </c>
      <c r="W50" s="1">
        <v>44533.794305555559</v>
      </c>
      <c r="X50">
        <v>1634</v>
      </c>
      <c r="Y50">
        <v>231</v>
      </c>
      <c r="Z50">
        <v>0</v>
      </c>
      <c r="AA50">
        <v>231</v>
      </c>
      <c r="AB50">
        <v>0</v>
      </c>
      <c r="AC50">
        <v>148</v>
      </c>
      <c r="AD50">
        <v>56</v>
      </c>
      <c r="AE50">
        <v>0</v>
      </c>
      <c r="AF50">
        <v>0</v>
      </c>
      <c r="AG50">
        <v>0</v>
      </c>
      <c r="AH50" t="s">
        <v>168</v>
      </c>
      <c r="AI50" s="1">
        <v>44533.831585648149</v>
      </c>
      <c r="AJ50">
        <v>930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56</v>
      </c>
      <c r="AQ50">
        <v>0</v>
      </c>
      <c r="AR50">
        <v>0</v>
      </c>
      <c r="AS50">
        <v>0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</row>
    <row r="51" spans="1:57">
      <c r="A51" t="s">
        <v>228</v>
      </c>
      <c r="B51" t="s">
        <v>80</v>
      </c>
      <c r="C51" t="s">
        <v>229</v>
      </c>
      <c r="D51" t="s">
        <v>82</v>
      </c>
      <c r="E51" s="2" t="str">
        <f>HYPERLINK("capsilon://?command=openfolder&amp;siteaddress=FAM.docvelocity-na8.net&amp;folderid=FXBB0204E9-3DF2-D5BC-A80F-1E49C457B71D","FX2111812")</f>
        <v>FX2111812</v>
      </c>
      <c r="F51" t="s">
        <v>19</v>
      </c>
      <c r="G51" t="s">
        <v>19</v>
      </c>
      <c r="H51" t="s">
        <v>83</v>
      </c>
      <c r="I51" t="s">
        <v>230</v>
      </c>
      <c r="J51">
        <v>66</v>
      </c>
      <c r="K51" t="s">
        <v>85</v>
      </c>
      <c r="L51" t="s">
        <v>86</v>
      </c>
      <c r="M51" t="s">
        <v>87</v>
      </c>
      <c r="N51">
        <v>2</v>
      </c>
      <c r="O51" s="1">
        <v>44533.833055555559</v>
      </c>
      <c r="P51" s="1">
        <v>44533.846585648149</v>
      </c>
      <c r="Q51">
        <v>189</v>
      </c>
      <c r="R51">
        <v>980</v>
      </c>
      <c r="S51" t="b">
        <v>0</v>
      </c>
      <c r="T51" t="s">
        <v>88</v>
      </c>
      <c r="U51" t="b">
        <v>0</v>
      </c>
      <c r="V51" t="s">
        <v>153</v>
      </c>
      <c r="W51" s="1">
        <v>44533.843124999999</v>
      </c>
      <c r="X51">
        <v>670</v>
      </c>
      <c r="Y51">
        <v>52</v>
      </c>
      <c r="Z51">
        <v>0</v>
      </c>
      <c r="AA51">
        <v>52</v>
      </c>
      <c r="AB51">
        <v>0</v>
      </c>
      <c r="AC51">
        <v>41</v>
      </c>
      <c r="AD51">
        <v>14</v>
      </c>
      <c r="AE51">
        <v>0</v>
      </c>
      <c r="AF51">
        <v>0</v>
      </c>
      <c r="AG51">
        <v>0</v>
      </c>
      <c r="AH51" t="s">
        <v>168</v>
      </c>
      <c r="AI51" s="1">
        <v>44533.846585648149</v>
      </c>
      <c r="AJ51">
        <v>290</v>
      </c>
      <c r="AK51">
        <v>3</v>
      </c>
      <c r="AL51">
        <v>0</v>
      </c>
      <c r="AM51">
        <v>3</v>
      </c>
      <c r="AN51">
        <v>0</v>
      </c>
      <c r="AO51">
        <v>3</v>
      </c>
      <c r="AP51">
        <v>11</v>
      </c>
      <c r="AQ51">
        <v>0</v>
      </c>
      <c r="AR51">
        <v>0</v>
      </c>
      <c r="AS51">
        <v>0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</row>
    <row r="52" spans="1:57">
      <c r="A52" t="s">
        <v>231</v>
      </c>
      <c r="B52" t="s">
        <v>80</v>
      </c>
      <c r="C52" t="s">
        <v>144</v>
      </c>
      <c r="D52" t="s">
        <v>82</v>
      </c>
      <c r="E52" s="2" t="str">
        <f>HYPERLINK("capsilon://?command=openfolder&amp;siteaddress=FAM.docvelocity-na8.net&amp;folderid=FX11F3A40A-0FB4-955D-3231-892B409345C6","FX21115546")</f>
        <v>FX21115546</v>
      </c>
      <c r="F52" t="s">
        <v>19</v>
      </c>
      <c r="G52" t="s">
        <v>19</v>
      </c>
      <c r="H52" t="s">
        <v>83</v>
      </c>
      <c r="I52" t="s">
        <v>232</v>
      </c>
      <c r="J52">
        <v>21</v>
      </c>
      <c r="K52" t="s">
        <v>85</v>
      </c>
      <c r="L52" t="s">
        <v>86</v>
      </c>
      <c r="M52" t="s">
        <v>87</v>
      </c>
      <c r="N52">
        <v>2</v>
      </c>
      <c r="O52" s="1">
        <v>44531.471250000002</v>
      </c>
      <c r="P52" s="1">
        <v>44531.49050925926</v>
      </c>
      <c r="Q52">
        <v>1622</v>
      </c>
      <c r="R52">
        <v>42</v>
      </c>
      <c r="S52" t="b">
        <v>0</v>
      </c>
      <c r="T52" t="s">
        <v>88</v>
      </c>
      <c r="U52" t="b">
        <v>0</v>
      </c>
      <c r="V52" t="s">
        <v>132</v>
      </c>
      <c r="W52" s="1">
        <v>44531.471782407411</v>
      </c>
      <c r="X52">
        <v>24</v>
      </c>
      <c r="Y52">
        <v>0</v>
      </c>
      <c r="Z52">
        <v>0</v>
      </c>
      <c r="AA52">
        <v>0</v>
      </c>
      <c r="AB52">
        <v>9</v>
      </c>
      <c r="AC52">
        <v>0</v>
      </c>
      <c r="AD52">
        <v>21</v>
      </c>
      <c r="AE52">
        <v>0</v>
      </c>
      <c r="AF52">
        <v>0</v>
      </c>
      <c r="AG52">
        <v>0</v>
      </c>
      <c r="AH52" t="s">
        <v>168</v>
      </c>
      <c r="AI52" s="1">
        <v>44531.49050925926</v>
      </c>
      <c r="AJ52">
        <v>18</v>
      </c>
      <c r="AK52">
        <v>0</v>
      </c>
      <c r="AL52">
        <v>0</v>
      </c>
      <c r="AM52">
        <v>0</v>
      </c>
      <c r="AN52">
        <v>9</v>
      </c>
      <c r="AO52">
        <v>0</v>
      </c>
      <c r="AP52">
        <v>21</v>
      </c>
      <c r="AQ52">
        <v>0</v>
      </c>
      <c r="AR52">
        <v>0</v>
      </c>
      <c r="AS52">
        <v>0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</row>
    <row r="53" spans="1:57">
      <c r="A53" t="s">
        <v>233</v>
      </c>
      <c r="B53" t="s">
        <v>80</v>
      </c>
      <c r="C53" t="s">
        <v>234</v>
      </c>
      <c r="D53" t="s">
        <v>82</v>
      </c>
      <c r="E53" s="2" t="str">
        <f>HYPERLINK("capsilon://?command=openfolder&amp;siteaddress=FAM.docvelocity-na8.net&amp;folderid=FX57323BB3-A5E9-B42C-FA98-A659D591B610","FX21116544")</f>
        <v>FX21116544</v>
      </c>
      <c r="F53" t="s">
        <v>19</v>
      </c>
      <c r="G53" t="s">
        <v>19</v>
      </c>
      <c r="H53" t="s">
        <v>83</v>
      </c>
      <c r="I53" t="s">
        <v>235</v>
      </c>
      <c r="J53">
        <v>66</v>
      </c>
      <c r="K53" t="s">
        <v>85</v>
      </c>
      <c r="L53" t="s">
        <v>86</v>
      </c>
      <c r="M53" t="s">
        <v>87</v>
      </c>
      <c r="N53">
        <v>2</v>
      </c>
      <c r="O53" s="1">
        <v>44531.485752314817</v>
      </c>
      <c r="P53" s="1">
        <v>44531.524027777778</v>
      </c>
      <c r="Q53">
        <v>2808</v>
      </c>
      <c r="R53">
        <v>499</v>
      </c>
      <c r="S53" t="b">
        <v>0</v>
      </c>
      <c r="T53" t="s">
        <v>88</v>
      </c>
      <c r="U53" t="b">
        <v>0</v>
      </c>
      <c r="V53" t="s">
        <v>132</v>
      </c>
      <c r="W53" s="1">
        <v>44531.493379629632</v>
      </c>
      <c r="X53">
        <v>293</v>
      </c>
      <c r="Y53">
        <v>52</v>
      </c>
      <c r="Z53">
        <v>0</v>
      </c>
      <c r="AA53">
        <v>52</v>
      </c>
      <c r="AB53">
        <v>0</v>
      </c>
      <c r="AC53">
        <v>27</v>
      </c>
      <c r="AD53">
        <v>14</v>
      </c>
      <c r="AE53">
        <v>0</v>
      </c>
      <c r="AF53">
        <v>0</v>
      </c>
      <c r="AG53">
        <v>0</v>
      </c>
      <c r="AH53" t="s">
        <v>168</v>
      </c>
      <c r="AI53" s="1">
        <v>44531.524027777778</v>
      </c>
      <c r="AJ53">
        <v>206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14</v>
      </c>
      <c r="AQ53">
        <v>0</v>
      </c>
      <c r="AR53">
        <v>0</v>
      </c>
      <c r="AS53">
        <v>0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</row>
    <row r="54" spans="1:57">
      <c r="A54" t="s">
        <v>236</v>
      </c>
      <c r="B54" t="s">
        <v>80</v>
      </c>
      <c r="C54" t="s">
        <v>237</v>
      </c>
      <c r="D54" t="s">
        <v>82</v>
      </c>
      <c r="E54" s="2" t="str">
        <f>HYPERLINK("capsilon://?command=openfolder&amp;siteaddress=FAM.docvelocity-na8.net&amp;folderid=FX76F2CC31-8F69-E461-A4BE-F00D5DC13B3D","FX21115732")</f>
        <v>FX21115732</v>
      </c>
      <c r="F54" t="s">
        <v>19</v>
      </c>
      <c r="G54" t="s">
        <v>19</v>
      </c>
      <c r="H54" t="s">
        <v>83</v>
      </c>
      <c r="I54" t="s">
        <v>238</v>
      </c>
      <c r="J54">
        <v>30</v>
      </c>
      <c r="K54" t="s">
        <v>85</v>
      </c>
      <c r="L54" t="s">
        <v>86</v>
      </c>
      <c r="M54" t="s">
        <v>87</v>
      </c>
      <c r="N54">
        <v>2</v>
      </c>
      <c r="O54" s="1">
        <v>44531.505740740744</v>
      </c>
      <c r="P54" s="1">
        <v>44531.525173611109</v>
      </c>
      <c r="Q54">
        <v>1438</v>
      </c>
      <c r="R54">
        <v>241</v>
      </c>
      <c r="S54" t="b">
        <v>0</v>
      </c>
      <c r="T54" t="s">
        <v>88</v>
      </c>
      <c r="U54" t="b">
        <v>0</v>
      </c>
      <c r="V54" t="s">
        <v>98</v>
      </c>
      <c r="W54" s="1">
        <v>44531.508125</v>
      </c>
      <c r="X54">
        <v>143</v>
      </c>
      <c r="Y54">
        <v>9</v>
      </c>
      <c r="Z54">
        <v>0</v>
      </c>
      <c r="AA54">
        <v>9</v>
      </c>
      <c r="AB54">
        <v>0</v>
      </c>
      <c r="AC54">
        <v>1</v>
      </c>
      <c r="AD54">
        <v>21</v>
      </c>
      <c r="AE54">
        <v>0</v>
      </c>
      <c r="AF54">
        <v>0</v>
      </c>
      <c r="AG54">
        <v>0</v>
      </c>
      <c r="AH54" t="s">
        <v>168</v>
      </c>
      <c r="AI54" s="1">
        <v>44531.525173611109</v>
      </c>
      <c r="AJ54">
        <v>98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</v>
      </c>
      <c r="AQ54">
        <v>0</v>
      </c>
      <c r="AR54">
        <v>0</v>
      </c>
      <c r="AS54">
        <v>0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</row>
    <row r="55" spans="1:57">
      <c r="A55" t="s">
        <v>239</v>
      </c>
      <c r="B55" t="s">
        <v>80</v>
      </c>
      <c r="C55" t="s">
        <v>237</v>
      </c>
      <c r="D55" t="s">
        <v>82</v>
      </c>
      <c r="E55" s="2" t="str">
        <f>HYPERLINK("capsilon://?command=openfolder&amp;siteaddress=FAM.docvelocity-na8.net&amp;folderid=FX76F2CC31-8F69-E461-A4BE-F00D5DC13B3D","FX21115732")</f>
        <v>FX21115732</v>
      </c>
      <c r="F55" t="s">
        <v>19</v>
      </c>
      <c r="G55" t="s">
        <v>19</v>
      </c>
      <c r="H55" t="s">
        <v>83</v>
      </c>
      <c r="I55" t="s">
        <v>240</v>
      </c>
      <c r="J55">
        <v>66</v>
      </c>
      <c r="K55" t="s">
        <v>85</v>
      </c>
      <c r="L55" t="s">
        <v>86</v>
      </c>
      <c r="M55" t="s">
        <v>87</v>
      </c>
      <c r="N55">
        <v>2</v>
      </c>
      <c r="O55" s="1">
        <v>44531.510995370372</v>
      </c>
      <c r="P55" s="1">
        <v>44531.689166666663</v>
      </c>
      <c r="Q55">
        <v>13504</v>
      </c>
      <c r="R55">
        <v>1890</v>
      </c>
      <c r="S55" t="b">
        <v>0</v>
      </c>
      <c r="T55" t="s">
        <v>88</v>
      </c>
      <c r="U55" t="b">
        <v>0</v>
      </c>
      <c r="V55" t="s">
        <v>132</v>
      </c>
      <c r="W55" s="1">
        <v>44531.574803240743</v>
      </c>
      <c r="X55">
        <v>892</v>
      </c>
      <c r="Y55">
        <v>102</v>
      </c>
      <c r="Z55">
        <v>0</v>
      </c>
      <c r="AA55">
        <v>102</v>
      </c>
      <c r="AB55">
        <v>0</v>
      </c>
      <c r="AC55">
        <v>23</v>
      </c>
      <c r="AD55">
        <v>-36</v>
      </c>
      <c r="AE55">
        <v>0</v>
      </c>
      <c r="AF55">
        <v>0</v>
      </c>
      <c r="AG55">
        <v>0</v>
      </c>
      <c r="AH55" t="s">
        <v>168</v>
      </c>
      <c r="AI55" s="1">
        <v>44531.689166666663</v>
      </c>
      <c r="AJ55">
        <v>843</v>
      </c>
      <c r="AK55">
        <v>3</v>
      </c>
      <c r="AL55">
        <v>0</v>
      </c>
      <c r="AM55">
        <v>3</v>
      </c>
      <c r="AN55">
        <v>0</v>
      </c>
      <c r="AO55">
        <v>3</v>
      </c>
      <c r="AP55">
        <v>-39</v>
      </c>
      <c r="AQ55">
        <v>0</v>
      </c>
      <c r="AR55">
        <v>0</v>
      </c>
      <c r="AS55">
        <v>0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</row>
    <row r="56" spans="1:57">
      <c r="A56" t="s">
        <v>241</v>
      </c>
      <c r="B56" t="s">
        <v>80</v>
      </c>
      <c r="C56" t="s">
        <v>242</v>
      </c>
      <c r="D56" t="s">
        <v>82</v>
      </c>
      <c r="E56" s="2" t="str">
        <f>HYPERLINK("capsilon://?command=openfolder&amp;siteaddress=FAM.docvelocity-na8.net&amp;folderid=FX1E424520-1883-58D5-DDFC-01FAF21C5606","FX21111767")</f>
        <v>FX21111767</v>
      </c>
      <c r="F56" t="s">
        <v>19</v>
      </c>
      <c r="G56" t="s">
        <v>19</v>
      </c>
      <c r="H56" t="s">
        <v>83</v>
      </c>
      <c r="I56" t="s">
        <v>243</v>
      </c>
      <c r="J56">
        <v>66</v>
      </c>
      <c r="K56" t="s">
        <v>85</v>
      </c>
      <c r="L56" t="s">
        <v>86</v>
      </c>
      <c r="M56" t="s">
        <v>87</v>
      </c>
      <c r="N56">
        <v>2</v>
      </c>
      <c r="O56" s="1">
        <v>44531.511828703704</v>
      </c>
      <c r="P56" s="1">
        <v>44531.525451388887</v>
      </c>
      <c r="Q56">
        <v>1113</v>
      </c>
      <c r="R56">
        <v>64</v>
      </c>
      <c r="S56" t="b">
        <v>0</v>
      </c>
      <c r="T56" t="s">
        <v>88</v>
      </c>
      <c r="U56" t="b">
        <v>0</v>
      </c>
      <c r="V56" t="s">
        <v>142</v>
      </c>
      <c r="W56" s="1">
        <v>44531.51730324074</v>
      </c>
      <c r="X56">
        <v>29</v>
      </c>
      <c r="Y56">
        <v>0</v>
      </c>
      <c r="Z56">
        <v>0</v>
      </c>
      <c r="AA56">
        <v>0</v>
      </c>
      <c r="AB56">
        <v>52</v>
      </c>
      <c r="AC56">
        <v>0</v>
      </c>
      <c r="AD56">
        <v>66</v>
      </c>
      <c r="AE56">
        <v>0</v>
      </c>
      <c r="AF56">
        <v>0</v>
      </c>
      <c r="AG56">
        <v>0</v>
      </c>
      <c r="AH56" t="s">
        <v>168</v>
      </c>
      <c r="AI56" s="1">
        <v>44531.525451388887</v>
      </c>
      <c r="AJ56">
        <v>23</v>
      </c>
      <c r="AK56">
        <v>0</v>
      </c>
      <c r="AL56">
        <v>0</v>
      </c>
      <c r="AM56">
        <v>0</v>
      </c>
      <c r="AN56">
        <v>52</v>
      </c>
      <c r="AO56">
        <v>0</v>
      </c>
      <c r="AP56">
        <v>66</v>
      </c>
      <c r="AQ56">
        <v>0</v>
      </c>
      <c r="AR56">
        <v>0</v>
      </c>
      <c r="AS56">
        <v>0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</row>
    <row r="57" spans="1:57">
      <c r="A57" t="s">
        <v>244</v>
      </c>
      <c r="B57" t="s">
        <v>80</v>
      </c>
      <c r="C57" t="s">
        <v>245</v>
      </c>
      <c r="D57" t="s">
        <v>82</v>
      </c>
      <c r="E57" s="2" t="str">
        <f>HYPERLINK("capsilon://?command=openfolder&amp;siteaddress=FAM.docvelocity-na8.net&amp;folderid=FXBAD04152-8CD7-62F3-D003-EF8C7468F4A1","FX211113212")</f>
        <v>FX211113212</v>
      </c>
      <c r="F57" t="s">
        <v>19</v>
      </c>
      <c r="G57" t="s">
        <v>19</v>
      </c>
      <c r="H57" t="s">
        <v>83</v>
      </c>
      <c r="I57" t="s">
        <v>246</v>
      </c>
      <c r="J57">
        <v>105</v>
      </c>
      <c r="K57" t="s">
        <v>85</v>
      </c>
      <c r="L57" t="s">
        <v>86</v>
      </c>
      <c r="M57" t="s">
        <v>87</v>
      </c>
      <c r="N57">
        <v>2</v>
      </c>
      <c r="O57" s="1">
        <v>44531.513715277775</v>
      </c>
      <c r="P57" s="1">
        <v>44531.529097222221</v>
      </c>
      <c r="Q57">
        <v>666</v>
      </c>
      <c r="R57">
        <v>663</v>
      </c>
      <c r="S57" t="b">
        <v>0</v>
      </c>
      <c r="T57" t="s">
        <v>88</v>
      </c>
      <c r="U57" t="b">
        <v>0</v>
      </c>
      <c r="V57" t="s">
        <v>142</v>
      </c>
      <c r="W57" s="1">
        <v>44531.521203703705</v>
      </c>
      <c r="X57">
        <v>336</v>
      </c>
      <c r="Y57">
        <v>79</v>
      </c>
      <c r="Z57">
        <v>0</v>
      </c>
      <c r="AA57">
        <v>79</v>
      </c>
      <c r="AB57">
        <v>0</v>
      </c>
      <c r="AC57">
        <v>33</v>
      </c>
      <c r="AD57">
        <v>26</v>
      </c>
      <c r="AE57">
        <v>0</v>
      </c>
      <c r="AF57">
        <v>0</v>
      </c>
      <c r="AG57">
        <v>0</v>
      </c>
      <c r="AH57" t="s">
        <v>168</v>
      </c>
      <c r="AI57" s="1">
        <v>44531.529097222221</v>
      </c>
      <c r="AJ57">
        <v>314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26</v>
      </c>
      <c r="AQ57">
        <v>0</v>
      </c>
      <c r="AR57">
        <v>0</v>
      </c>
      <c r="AS57">
        <v>0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</row>
    <row r="58" spans="1:57">
      <c r="A58" t="s">
        <v>247</v>
      </c>
      <c r="B58" t="s">
        <v>80</v>
      </c>
      <c r="C58" t="s">
        <v>248</v>
      </c>
      <c r="D58" t="s">
        <v>82</v>
      </c>
      <c r="E58" s="2" t="str">
        <f>HYPERLINK("capsilon://?command=openfolder&amp;siteaddress=FAM.docvelocity-na8.net&amp;folderid=FX61E125F1-CE6C-ACCA-E716-B349F41AF11A","FX21118540")</f>
        <v>FX21118540</v>
      </c>
      <c r="F58" t="s">
        <v>19</v>
      </c>
      <c r="G58" t="s">
        <v>19</v>
      </c>
      <c r="H58" t="s">
        <v>83</v>
      </c>
      <c r="I58" t="s">
        <v>249</v>
      </c>
      <c r="J58">
        <v>38</v>
      </c>
      <c r="K58" t="s">
        <v>85</v>
      </c>
      <c r="L58" t="s">
        <v>86</v>
      </c>
      <c r="M58" t="s">
        <v>87</v>
      </c>
      <c r="N58">
        <v>1</v>
      </c>
      <c r="O58" s="1">
        <v>44531.569050925929</v>
      </c>
      <c r="P58" s="1">
        <v>44531.573831018519</v>
      </c>
      <c r="Q58">
        <v>339</v>
      </c>
      <c r="R58">
        <v>74</v>
      </c>
      <c r="S58" t="b">
        <v>0</v>
      </c>
      <c r="T58" t="s">
        <v>88</v>
      </c>
      <c r="U58" t="b">
        <v>0</v>
      </c>
      <c r="V58" t="s">
        <v>125</v>
      </c>
      <c r="W58" s="1">
        <v>44531.573831018519</v>
      </c>
      <c r="X58">
        <v>62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38</v>
      </c>
      <c r="AE58">
        <v>37</v>
      </c>
      <c r="AF58">
        <v>0</v>
      </c>
      <c r="AG58">
        <v>1</v>
      </c>
      <c r="AH58" t="s">
        <v>88</v>
      </c>
      <c r="AI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</row>
    <row r="59" spans="1:57">
      <c r="A59" t="s">
        <v>250</v>
      </c>
      <c r="B59" t="s">
        <v>80</v>
      </c>
      <c r="C59" t="s">
        <v>248</v>
      </c>
      <c r="D59" t="s">
        <v>82</v>
      </c>
      <c r="E59" s="2" t="str">
        <f>HYPERLINK("capsilon://?command=openfolder&amp;siteaddress=FAM.docvelocity-na8.net&amp;folderid=FX61E125F1-CE6C-ACCA-E716-B349F41AF11A","FX21118540")</f>
        <v>FX21118540</v>
      </c>
      <c r="F59" t="s">
        <v>19</v>
      </c>
      <c r="G59" t="s">
        <v>19</v>
      </c>
      <c r="H59" t="s">
        <v>83</v>
      </c>
      <c r="I59" t="s">
        <v>249</v>
      </c>
      <c r="J59">
        <v>66</v>
      </c>
      <c r="K59" t="s">
        <v>85</v>
      </c>
      <c r="L59" t="s">
        <v>86</v>
      </c>
      <c r="M59" t="s">
        <v>87</v>
      </c>
      <c r="N59">
        <v>2</v>
      </c>
      <c r="O59" s="1">
        <v>44531.574664351851</v>
      </c>
      <c r="P59" s="1">
        <v>44531.636504629627</v>
      </c>
      <c r="Q59">
        <v>3919</v>
      </c>
      <c r="R59">
        <v>1424</v>
      </c>
      <c r="S59" t="b">
        <v>0</v>
      </c>
      <c r="T59" t="s">
        <v>88</v>
      </c>
      <c r="U59" t="b">
        <v>1</v>
      </c>
      <c r="V59" t="s">
        <v>132</v>
      </c>
      <c r="W59" s="1">
        <v>44531.582638888889</v>
      </c>
      <c r="X59">
        <v>676</v>
      </c>
      <c r="Y59">
        <v>52</v>
      </c>
      <c r="Z59">
        <v>0</v>
      </c>
      <c r="AA59">
        <v>52</v>
      </c>
      <c r="AB59">
        <v>0</v>
      </c>
      <c r="AC59">
        <v>48</v>
      </c>
      <c r="AD59">
        <v>14</v>
      </c>
      <c r="AE59">
        <v>0</v>
      </c>
      <c r="AF59">
        <v>0</v>
      </c>
      <c r="AG59">
        <v>0</v>
      </c>
      <c r="AH59" t="s">
        <v>251</v>
      </c>
      <c r="AI59" s="1">
        <v>44531.636504629627</v>
      </c>
      <c r="AJ59">
        <v>742</v>
      </c>
      <c r="AK59">
        <v>2</v>
      </c>
      <c r="AL59">
        <v>0</v>
      </c>
      <c r="AM59">
        <v>2</v>
      </c>
      <c r="AN59">
        <v>0</v>
      </c>
      <c r="AO59">
        <v>2</v>
      </c>
      <c r="AP59">
        <v>12</v>
      </c>
      <c r="AQ59">
        <v>0</v>
      </c>
      <c r="AR59">
        <v>0</v>
      </c>
      <c r="AS59">
        <v>0</v>
      </c>
      <c r="AT59" t="s">
        <v>88</v>
      </c>
      <c r="AU59" t="s">
        <v>88</v>
      </c>
      <c r="AV59" t="s">
        <v>88</v>
      </c>
      <c r="AW59" t="s">
        <v>88</v>
      </c>
      <c r="AX59" t="s">
        <v>88</v>
      </c>
      <c r="AY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</row>
    <row r="60" spans="1:57">
      <c r="A60" t="s">
        <v>252</v>
      </c>
      <c r="B60" t="s">
        <v>80</v>
      </c>
      <c r="C60" t="s">
        <v>253</v>
      </c>
      <c r="D60" t="s">
        <v>82</v>
      </c>
      <c r="E60" s="2" t="str">
        <f>HYPERLINK("capsilon://?command=openfolder&amp;siteaddress=FAM.docvelocity-na8.net&amp;folderid=FXDE682613-1F8D-87F8-BBDC-670612AC426C","FX21115313")</f>
        <v>FX21115313</v>
      </c>
      <c r="F60" t="s">
        <v>19</v>
      </c>
      <c r="G60" t="s">
        <v>19</v>
      </c>
      <c r="H60" t="s">
        <v>83</v>
      </c>
      <c r="I60" t="s">
        <v>254</v>
      </c>
      <c r="J60">
        <v>145</v>
      </c>
      <c r="K60" t="s">
        <v>85</v>
      </c>
      <c r="L60" t="s">
        <v>86</v>
      </c>
      <c r="M60" t="s">
        <v>87</v>
      </c>
      <c r="N60">
        <v>2</v>
      </c>
      <c r="O60" s="1">
        <v>44531.581053240741</v>
      </c>
      <c r="P60" s="1">
        <v>44531.693541666667</v>
      </c>
      <c r="Q60">
        <v>8559</v>
      </c>
      <c r="R60">
        <v>1160</v>
      </c>
      <c r="S60" t="b">
        <v>0</v>
      </c>
      <c r="T60" t="s">
        <v>88</v>
      </c>
      <c r="U60" t="b">
        <v>0</v>
      </c>
      <c r="V60" t="s">
        <v>142</v>
      </c>
      <c r="W60" s="1">
        <v>44531.614444444444</v>
      </c>
      <c r="X60">
        <v>594</v>
      </c>
      <c r="Y60">
        <v>142</v>
      </c>
      <c r="Z60">
        <v>0</v>
      </c>
      <c r="AA60">
        <v>142</v>
      </c>
      <c r="AB60">
        <v>0</v>
      </c>
      <c r="AC60">
        <v>93</v>
      </c>
      <c r="AD60">
        <v>3</v>
      </c>
      <c r="AE60">
        <v>0</v>
      </c>
      <c r="AF60">
        <v>0</v>
      </c>
      <c r="AG60">
        <v>0</v>
      </c>
      <c r="AH60" t="s">
        <v>168</v>
      </c>
      <c r="AI60" s="1">
        <v>44531.693541666667</v>
      </c>
      <c r="AJ60">
        <v>377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2</v>
      </c>
      <c r="AQ60">
        <v>0</v>
      </c>
      <c r="AR60">
        <v>0</v>
      </c>
      <c r="AS60">
        <v>0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</row>
    <row r="61" spans="1:57">
      <c r="A61" t="s">
        <v>255</v>
      </c>
      <c r="B61" t="s">
        <v>80</v>
      </c>
      <c r="C61" t="s">
        <v>256</v>
      </c>
      <c r="D61" t="s">
        <v>82</v>
      </c>
      <c r="E61" s="2" t="str">
        <f>HYPERLINK("capsilon://?command=openfolder&amp;siteaddress=FAM.docvelocity-na8.net&amp;folderid=FX3BB8AF5C-B3C1-2710-E095-9A84F4F0A9FE","FX21112926")</f>
        <v>FX21112926</v>
      </c>
      <c r="F61" t="s">
        <v>19</v>
      </c>
      <c r="G61" t="s">
        <v>19</v>
      </c>
      <c r="H61" t="s">
        <v>83</v>
      </c>
      <c r="I61" t="s">
        <v>257</v>
      </c>
      <c r="J61">
        <v>66</v>
      </c>
      <c r="K61" t="s">
        <v>85</v>
      </c>
      <c r="L61" t="s">
        <v>86</v>
      </c>
      <c r="M61" t="s">
        <v>87</v>
      </c>
      <c r="N61">
        <v>2</v>
      </c>
      <c r="O61" s="1">
        <v>44531.589953703704</v>
      </c>
      <c r="P61" s="1">
        <v>44531.697453703702</v>
      </c>
      <c r="Q61">
        <v>8104</v>
      </c>
      <c r="R61">
        <v>1184</v>
      </c>
      <c r="S61" t="b">
        <v>0</v>
      </c>
      <c r="T61" t="s">
        <v>88</v>
      </c>
      <c r="U61" t="b">
        <v>0</v>
      </c>
      <c r="V61" t="s">
        <v>132</v>
      </c>
      <c r="W61" s="1">
        <v>44531.63040509259</v>
      </c>
      <c r="X61">
        <v>816</v>
      </c>
      <c r="Y61">
        <v>60</v>
      </c>
      <c r="Z61">
        <v>0</v>
      </c>
      <c r="AA61">
        <v>60</v>
      </c>
      <c r="AB61">
        <v>0</v>
      </c>
      <c r="AC61">
        <v>46</v>
      </c>
      <c r="AD61">
        <v>6</v>
      </c>
      <c r="AE61">
        <v>0</v>
      </c>
      <c r="AF61">
        <v>0</v>
      </c>
      <c r="AG61">
        <v>0</v>
      </c>
      <c r="AH61" t="s">
        <v>168</v>
      </c>
      <c r="AI61" s="1">
        <v>44531.697453703702</v>
      </c>
      <c r="AJ61">
        <v>337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0</v>
      </c>
      <c r="AR61">
        <v>0</v>
      </c>
      <c r="AS61">
        <v>0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</row>
    <row r="62" spans="1:57">
      <c r="A62" t="s">
        <v>258</v>
      </c>
      <c r="B62" t="s">
        <v>80</v>
      </c>
      <c r="C62" t="s">
        <v>256</v>
      </c>
      <c r="D62" t="s">
        <v>82</v>
      </c>
      <c r="E62" s="2" t="str">
        <f>HYPERLINK("capsilon://?command=openfolder&amp;siteaddress=FAM.docvelocity-na8.net&amp;folderid=FX3BB8AF5C-B3C1-2710-E095-9A84F4F0A9FE","FX21112926")</f>
        <v>FX21112926</v>
      </c>
      <c r="F62" t="s">
        <v>19</v>
      </c>
      <c r="G62" t="s">
        <v>19</v>
      </c>
      <c r="H62" t="s">
        <v>83</v>
      </c>
      <c r="I62" t="s">
        <v>259</v>
      </c>
      <c r="J62">
        <v>66</v>
      </c>
      <c r="K62" t="s">
        <v>85</v>
      </c>
      <c r="L62" t="s">
        <v>86</v>
      </c>
      <c r="M62" t="s">
        <v>87</v>
      </c>
      <c r="N62">
        <v>2</v>
      </c>
      <c r="O62" s="1">
        <v>44531.591967592591</v>
      </c>
      <c r="P62" s="1">
        <v>44531.842662037037</v>
      </c>
      <c r="Q62">
        <v>20857</v>
      </c>
      <c r="R62">
        <v>803</v>
      </c>
      <c r="S62" t="b">
        <v>0</v>
      </c>
      <c r="T62" t="s">
        <v>88</v>
      </c>
      <c r="U62" t="b">
        <v>0</v>
      </c>
      <c r="V62" t="s">
        <v>132</v>
      </c>
      <c r="W62" s="1">
        <v>44531.698206018518</v>
      </c>
      <c r="X62">
        <v>464</v>
      </c>
      <c r="Y62">
        <v>52</v>
      </c>
      <c r="Z62">
        <v>0</v>
      </c>
      <c r="AA62">
        <v>52</v>
      </c>
      <c r="AB62">
        <v>0</v>
      </c>
      <c r="AC62">
        <v>48</v>
      </c>
      <c r="AD62">
        <v>14</v>
      </c>
      <c r="AE62">
        <v>0</v>
      </c>
      <c r="AF62">
        <v>0</v>
      </c>
      <c r="AG62">
        <v>0</v>
      </c>
      <c r="AH62" t="s">
        <v>168</v>
      </c>
      <c r="AI62" s="1">
        <v>44531.842662037037</v>
      </c>
      <c r="AJ62">
        <v>181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14</v>
      </c>
      <c r="AQ62">
        <v>0</v>
      </c>
      <c r="AR62">
        <v>0</v>
      </c>
      <c r="AS62">
        <v>0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</row>
    <row r="63" spans="1:57">
      <c r="A63" t="s">
        <v>260</v>
      </c>
      <c r="B63" t="s">
        <v>80</v>
      </c>
      <c r="C63" t="s">
        <v>96</v>
      </c>
      <c r="D63" t="s">
        <v>82</v>
      </c>
      <c r="E63" s="2" t="str">
        <f>HYPERLINK("capsilon://?command=openfolder&amp;siteaddress=FAM.docvelocity-na8.net&amp;folderid=FX3E01EF46-341C-8E13-E263-AD0B258CB4ED","FX21118529")</f>
        <v>FX21118529</v>
      </c>
      <c r="F63" t="s">
        <v>19</v>
      </c>
      <c r="G63" t="s">
        <v>19</v>
      </c>
      <c r="H63" t="s">
        <v>83</v>
      </c>
      <c r="I63" t="s">
        <v>261</v>
      </c>
      <c r="J63">
        <v>236</v>
      </c>
      <c r="K63" t="s">
        <v>85</v>
      </c>
      <c r="L63" t="s">
        <v>86</v>
      </c>
      <c r="M63" t="s">
        <v>87</v>
      </c>
      <c r="N63">
        <v>1</v>
      </c>
      <c r="O63" s="1">
        <v>44531.61478009259</v>
      </c>
      <c r="P63" s="1">
        <v>44532.23541666667</v>
      </c>
      <c r="Q63">
        <v>49839</v>
      </c>
      <c r="R63">
        <v>3784</v>
      </c>
      <c r="S63" t="b">
        <v>0</v>
      </c>
      <c r="T63" t="s">
        <v>88</v>
      </c>
      <c r="U63" t="b">
        <v>0</v>
      </c>
      <c r="V63" t="s">
        <v>160</v>
      </c>
      <c r="W63" s="1">
        <v>44532.23541666667</v>
      </c>
      <c r="X63">
        <v>2947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236</v>
      </c>
      <c r="AE63">
        <v>193</v>
      </c>
      <c r="AF63">
        <v>0</v>
      </c>
      <c r="AG63">
        <v>12</v>
      </c>
      <c r="AH63" t="s">
        <v>88</v>
      </c>
      <c r="AI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</row>
    <row r="64" spans="1:57">
      <c r="A64" t="s">
        <v>262</v>
      </c>
      <c r="B64" t="s">
        <v>80</v>
      </c>
      <c r="C64" t="s">
        <v>263</v>
      </c>
      <c r="D64" t="s">
        <v>82</v>
      </c>
      <c r="E64" s="2" t="str">
        <f>HYPERLINK("capsilon://?command=openfolder&amp;siteaddress=FAM.docvelocity-na8.net&amp;folderid=FXEF22DDFE-D1DA-A5B7-51CB-C63DBB007C09","FX211114277")</f>
        <v>FX211114277</v>
      </c>
      <c r="F64" t="s">
        <v>19</v>
      </c>
      <c r="G64" t="s">
        <v>19</v>
      </c>
      <c r="H64" t="s">
        <v>83</v>
      </c>
      <c r="I64" t="s">
        <v>264</v>
      </c>
      <c r="J64">
        <v>66</v>
      </c>
      <c r="K64" t="s">
        <v>85</v>
      </c>
      <c r="L64" t="s">
        <v>86</v>
      </c>
      <c r="M64" t="s">
        <v>87</v>
      </c>
      <c r="N64">
        <v>2</v>
      </c>
      <c r="O64" s="1">
        <v>44531.625821759262</v>
      </c>
      <c r="P64" s="1">
        <v>44531.842870370368</v>
      </c>
      <c r="Q64">
        <v>18710</v>
      </c>
      <c r="R64">
        <v>43</v>
      </c>
      <c r="S64" t="b">
        <v>0</v>
      </c>
      <c r="T64" t="s">
        <v>88</v>
      </c>
      <c r="U64" t="b">
        <v>0</v>
      </c>
      <c r="V64" t="s">
        <v>132</v>
      </c>
      <c r="W64" s="1">
        <v>44531.698807870373</v>
      </c>
      <c r="X64">
        <v>26</v>
      </c>
      <c r="Y64">
        <v>0</v>
      </c>
      <c r="Z64">
        <v>0</v>
      </c>
      <c r="AA64">
        <v>0</v>
      </c>
      <c r="AB64">
        <v>52</v>
      </c>
      <c r="AC64">
        <v>0</v>
      </c>
      <c r="AD64">
        <v>66</v>
      </c>
      <c r="AE64">
        <v>0</v>
      </c>
      <c r="AF64">
        <v>0</v>
      </c>
      <c r="AG64">
        <v>0</v>
      </c>
      <c r="AH64" t="s">
        <v>168</v>
      </c>
      <c r="AI64" s="1">
        <v>44531.842870370368</v>
      </c>
      <c r="AJ64">
        <v>17</v>
      </c>
      <c r="AK64">
        <v>0</v>
      </c>
      <c r="AL64">
        <v>0</v>
      </c>
      <c r="AM64">
        <v>0</v>
      </c>
      <c r="AN64">
        <v>52</v>
      </c>
      <c r="AO64">
        <v>0</v>
      </c>
      <c r="AP64">
        <v>66</v>
      </c>
      <c r="AQ64">
        <v>0</v>
      </c>
      <c r="AR64">
        <v>0</v>
      </c>
      <c r="AS64">
        <v>0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</row>
    <row r="65" spans="1:57">
      <c r="A65" t="s">
        <v>265</v>
      </c>
      <c r="B65" t="s">
        <v>80</v>
      </c>
      <c r="C65" t="s">
        <v>266</v>
      </c>
      <c r="D65" t="s">
        <v>82</v>
      </c>
      <c r="E65" s="2" t="str">
        <f>HYPERLINK("capsilon://?command=openfolder&amp;siteaddress=FAM.docvelocity-na8.net&amp;folderid=FX3BA56618-8B1E-A546-47F7-425657E5E1D8","FX21118318")</f>
        <v>FX21118318</v>
      </c>
      <c r="F65" t="s">
        <v>19</v>
      </c>
      <c r="G65" t="s">
        <v>19</v>
      </c>
      <c r="H65" t="s">
        <v>83</v>
      </c>
      <c r="I65" t="s">
        <v>267</v>
      </c>
      <c r="J65">
        <v>102</v>
      </c>
      <c r="K65" t="s">
        <v>85</v>
      </c>
      <c r="L65" t="s">
        <v>86</v>
      </c>
      <c r="M65" t="s">
        <v>87</v>
      </c>
      <c r="N65">
        <v>2</v>
      </c>
      <c r="O65" s="1">
        <v>44531.626319444447</v>
      </c>
      <c r="P65" s="1">
        <v>44531.848622685182</v>
      </c>
      <c r="Q65">
        <v>18237</v>
      </c>
      <c r="R65">
        <v>970</v>
      </c>
      <c r="S65" t="b">
        <v>0</v>
      </c>
      <c r="T65" t="s">
        <v>88</v>
      </c>
      <c r="U65" t="b">
        <v>0</v>
      </c>
      <c r="V65" t="s">
        <v>132</v>
      </c>
      <c r="W65" s="1">
        <v>44531.752199074072</v>
      </c>
      <c r="X65">
        <v>414</v>
      </c>
      <c r="Y65">
        <v>66</v>
      </c>
      <c r="Z65">
        <v>0</v>
      </c>
      <c r="AA65">
        <v>66</v>
      </c>
      <c r="AB65">
        <v>0</v>
      </c>
      <c r="AC65">
        <v>13</v>
      </c>
      <c r="AD65">
        <v>36</v>
      </c>
      <c r="AE65">
        <v>0</v>
      </c>
      <c r="AF65">
        <v>0</v>
      </c>
      <c r="AG65">
        <v>0</v>
      </c>
      <c r="AH65" t="s">
        <v>168</v>
      </c>
      <c r="AI65" s="1">
        <v>44531.848622685182</v>
      </c>
      <c r="AJ65">
        <v>496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35</v>
      </c>
      <c r="AQ65">
        <v>0</v>
      </c>
      <c r="AR65">
        <v>0</v>
      </c>
      <c r="AS65">
        <v>0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</row>
    <row r="66" spans="1:57">
      <c r="A66" t="s">
        <v>268</v>
      </c>
      <c r="B66" t="s">
        <v>80</v>
      </c>
      <c r="C66" t="s">
        <v>269</v>
      </c>
      <c r="D66" t="s">
        <v>82</v>
      </c>
      <c r="E66" s="2" t="str">
        <f>HYPERLINK("capsilon://?command=openfolder&amp;siteaddress=FAM.docvelocity-na8.net&amp;folderid=FX4651B755-BFE3-33A8-6E0C-8002D3685682","FX21111520")</f>
        <v>FX21111520</v>
      </c>
      <c r="F66" t="s">
        <v>19</v>
      </c>
      <c r="G66" t="s">
        <v>19</v>
      </c>
      <c r="H66" t="s">
        <v>83</v>
      </c>
      <c r="I66" t="s">
        <v>270</v>
      </c>
      <c r="J66">
        <v>66</v>
      </c>
      <c r="K66" t="s">
        <v>85</v>
      </c>
      <c r="L66" t="s">
        <v>86</v>
      </c>
      <c r="M66" t="s">
        <v>87</v>
      </c>
      <c r="N66">
        <v>1</v>
      </c>
      <c r="O66" s="1">
        <v>44531.63009259259</v>
      </c>
      <c r="P66" s="1">
        <v>44532.236226851855</v>
      </c>
      <c r="Q66">
        <v>52127</v>
      </c>
      <c r="R66">
        <v>243</v>
      </c>
      <c r="S66" t="b">
        <v>0</v>
      </c>
      <c r="T66" t="s">
        <v>88</v>
      </c>
      <c r="U66" t="b">
        <v>0</v>
      </c>
      <c r="V66" t="s">
        <v>160</v>
      </c>
      <c r="W66" s="1">
        <v>44532.236226851855</v>
      </c>
      <c r="X66">
        <v>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66</v>
      </c>
      <c r="AE66">
        <v>52</v>
      </c>
      <c r="AF66">
        <v>0</v>
      </c>
      <c r="AG66">
        <v>1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</row>
    <row r="67" spans="1:57">
      <c r="A67" t="s">
        <v>271</v>
      </c>
      <c r="B67" t="s">
        <v>80</v>
      </c>
      <c r="C67" t="s">
        <v>269</v>
      </c>
      <c r="D67" t="s">
        <v>82</v>
      </c>
      <c r="E67" s="2" t="str">
        <f>HYPERLINK("capsilon://?command=openfolder&amp;siteaddress=FAM.docvelocity-na8.net&amp;folderid=FX4651B755-BFE3-33A8-6E0C-8002D3685682","FX21111520")</f>
        <v>FX21111520</v>
      </c>
      <c r="F67" t="s">
        <v>19</v>
      </c>
      <c r="G67" t="s">
        <v>19</v>
      </c>
      <c r="H67" t="s">
        <v>83</v>
      </c>
      <c r="I67" t="s">
        <v>272</v>
      </c>
      <c r="J67">
        <v>64</v>
      </c>
      <c r="K67" t="s">
        <v>85</v>
      </c>
      <c r="L67" t="s">
        <v>86</v>
      </c>
      <c r="M67" t="s">
        <v>82</v>
      </c>
      <c r="N67">
        <v>2</v>
      </c>
      <c r="O67" s="1">
        <v>44531.633622685185</v>
      </c>
      <c r="P67" s="1">
        <v>44531.839398148149</v>
      </c>
      <c r="Q67">
        <v>15947</v>
      </c>
      <c r="R67">
        <v>1832</v>
      </c>
      <c r="S67" t="b">
        <v>0</v>
      </c>
      <c r="T67" t="s">
        <v>273</v>
      </c>
      <c r="U67" t="b">
        <v>0</v>
      </c>
      <c r="V67" t="s">
        <v>132</v>
      </c>
      <c r="W67" s="1">
        <v>44531.802245370367</v>
      </c>
      <c r="X67">
        <v>1436</v>
      </c>
      <c r="Y67">
        <v>158</v>
      </c>
      <c r="Z67">
        <v>0</v>
      </c>
      <c r="AA67">
        <v>158</v>
      </c>
      <c r="AB67">
        <v>0</v>
      </c>
      <c r="AC67">
        <v>120</v>
      </c>
      <c r="AD67">
        <v>-94</v>
      </c>
      <c r="AE67">
        <v>0</v>
      </c>
      <c r="AF67">
        <v>0</v>
      </c>
      <c r="AG67">
        <v>0</v>
      </c>
      <c r="AH67" t="s">
        <v>273</v>
      </c>
      <c r="AI67" s="1">
        <v>44531.839398148149</v>
      </c>
      <c r="AJ67">
        <v>15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-94</v>
      </c>
      <c r="AQ67">
        <v>0</v>
      </c>
      <c r="AR67">
        <v>0</v>
      </c>
      <c r="AS67">
        <v>0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</row>
    <row r="68" spans="1:57">
      <c r="A68" t="s">
        <v>274</v>
      </c>
      <c r="B68" t="s">
        <v>80</v>
      </c>
      <c r="C68" t="s">
        <v>275</v>
      </c>
      <c r="D68" t="s">
        <v>82</v>
      </c>
      <c r="E68" s="2" t="str">
        <f>HYPERLINK("capsilon://?command=openfolder&amp;siteaddress=FAM.docvelocity-na8.net&amp;folderid=FX18B80C4F-6816-0FEB-D8AB-FB63F155D22B","FX21115848")</f>
        <v>FX21115848</v>
      </c>
      <c r="F68" t="s">
        <v>19</v>
      </c>
      <c r="G68" t="s">
        <v>19</v>
      </c>
      <c r="H68" t="s">
        <v>83</v>
      </c>
      <c r="I68" t="s">
        <v>276</v>
      </c>
      <c r="J68">
        <v>66</v>
      </c>
      <c r="K68" t="s">
        <v>85</v>
      </c>
      <c r="L68" t="s">
        <v>86</v>
      </c>
      <c r="M68" t="s">
        <v>87</v>
      </c>
      <c r="N68">
        <v>1</v>
      </c>
      <c r="O68" s="1">
        <v>44531.649918981479</v>
      </c>
      <c r="P68" s="1">
        <v>44532.337164351855</v>
      </c>
      <c r="Q68">
        <v>59184</v>
      </c>
      <c r="R68">
        <v>194</v>
      </c>
      <c r="S68" t="b">
        <v>0</v>
      </c>
      <c r="T68" t="s">
        <v>88</v>
      </c>
      <c r="U68" t="b">
        <v>0</v>
      </c>
      <c r="V68" t="s">
        <v>160</v>
      </c>
      <c r="W68" s="1">
        <v>44532.337164351855</v>
      </c>
      <c r="X68">
        <v>87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66</v>
      </c>
      <c r="AE68">
        <v>52</v>
      </c>
      <c r="AF68">
        <v>0</v>
      </c>
      <c r="AG68">
        <v>1</v>
      </c>
      <c r="AH68" t="s">
        <v>88</v>
      </c>
      <c r="AI68" t="s">
        <v>88</v>
      </c>
      <c r="AJ68" t="s">
        <v>88</v>
      </c>
      <c r="AK68" t="s">
        <v>88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88</v>
      </c>
      <c r="AR68" t="s">
        <v>88</v>
      </c>
      <c r="AS68" t="s">
        <v>88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</row>
    <row r="69" spans="1:57">
      <c r="A69" t="s">
        <v>277</v>
      </c>
      <c r="B69" t="s">
        <v>80</v>
      </c>
      <c r="C69" t="s">
        <v>278</v>
      </c>
      <c r="D69" t="s">
        <v>82</v>
      </c>
      <c r="E69" s="2" t="str">
        <f>HYPERLINK("capsilon://?command=openfolder&amp;siteaddress=FAM.docvelocity-na8.net&amp;folderid=FX9CED6296-9E2D-2ADD-D7E9-5847153A7EE9","FX211010141")</f>
        <v>FX211010141</v>
      </c>
      <c r="F69" t="s">
        <v>19</v>
      </c>
      <c r="G69" t="s">
        <v>19</v>
      </c>
      <c r="H69" t="s">
        <v>83</v>
      </c>
      <c r="I69" t="s">
        <v>279</v>
      </c>
      <c r="J69">
        <v>32</v>
      </c>
      <c r="K69" t="s">
        <v>85</v>
      </c>
      <c r="L69" t="s">
        <v>86</v>
      </c>
      <c r="M69" t="s">
        <v>87</v>
      </c>
      <c r="N69">
        <v>2</v>
      </c>
      <c r="O69" s="1">
        <v>44531.65996527778</v>
      </c>
      <c r="P69" s="1">
        <v>44532.221562500003</v>
      </c>
      <c r="Q69">
        <v>45320</v>
      </c>
      <c r="R69">
        <v>3202</v>
      </c>
      <c r="S69" t="b">
        <v>0</v>
      </c>
      <c r="T69" t="s">
        <v>88</v>
      </c>
      <c r="U69" t="b">
        <v>0</v>
      </c>
      <c r="V69" t="s">
        <v>93</v>
      </c>
      <c r="W69" s="1">
        <v>44532.182847222219</v>
      </c>
      <c r="X69">
        <v>1905</v>
      </c>
      <c r="Y69">
        <v>97</v>
      </c>
      <c r="Z69">
        <v>0</v>
      </c>
      <c r="AA69">
        <v>97</v>
      </c>
      <c r="AB69">
        <v>0</v>
      </c>
      <c r="AC69">
        <v>132</v>
      </c>
      <c r="AD69">
        <v>-65</v>
      </c>
      <c r="AE69">
        <v>0</v>
      </c>
      <c r="AF69">
        <v>0</v>
      </c>
      <c r="AG69">
        <v>0</v>
      </c>
      <c r="AH69" t="s">
        <v>99</v>
      </c>
      <c r="AI69" s="1">
        <v>44532.221562500003</v>
      </c>
      <c r="AJ69">
        <v>1007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-65</v>
      </c>
      <c r="AQ69">
        <v>0</v>
      </c>
      <c r="AR69">
        <v>0</v>
      </c>
      <c r="AS69">
        <v>0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</row>
    <row r="70" spans="1:57">
      <c r="A70" t="s">
        <v>280</v>
      </c>
      <c r="B70" t="s">
        <v>80</v>
      </c>
      <c r="C70" t="s">
        <v>281</v>
      </c>
      <c r="D70" t="s">
        <v>82</v>
      </c>
      <c r="E70" s="2" t="str">
        <f>HYPERLINK("capsilon://?command=openfolder&amp;siteaddress=FAM.docvelocity-na8.net&amp;folderid=FX46ADB0A4-534B-E308-E91C-EB049EC21BF4","FX21115965")</f>
        <v>FX21115965</v>
      </c>
      <c r="F70" t="s">
        <v>19</v>
      </c>
      <c r="G70" t="s">
        <v>19</v>
      </c>
      <c r="H70" t="s">
        <v>83</v>
      </c>
      <c r="I70" t="s">
        <v>282</v>
      </c>
      <c r="J70">
        <v>66</v>
      </c>
      <c r="K70" t="s">
        <v>85</v>
      </c>
      <c r="L70" t="s">
        <v>86</v>
      </c>
      <c r="M70" t="s">
        <v>87</v>
      </c>
      <c r="N70">
        <v>2</v>
      </c>
      <c r="O70" s="1">
        <v>44531.769953703704</v>
      </c>
      <c r="P70" s="1">
        <v>44532.251828703702</v>
      </c>
      <c r="Q70">
        <v>39626</v>
      </c>
      <c r="R70">
        <v>2008</v>
      </c>
      <c r="S70" t="b">
        <v>0</v>
      </c>
      <c r="T70" t="s">
        <v>88</v>
      </c>
      <c r="U70" t="b">
        <v>0</v>
      </c>
      <c r="V70" t="s">
        <v>93</v>
      </c>
      <c r="W70" s="1">
        <v>44532.186041666668</v>
      </c>
      <c r="X70">
        <v>275</v>
      </c>
      <c r="Y70">
        <v>52</v>
      </c>
      <c r="Z70">
        <v>0</v>
      </c>
      <c r="AA70">
        <v>52</v>
      </c>
      <c r="AB70">
        <v>0</v>
      </c>
      <c r="AC70">
        <v>3</v>
      </c>
      <c r="AD70">
        <v>14</v>
      </c>
      <c r="AE70">
        <v>0</v>
      </c>
      <c r="AF70">
        <v>0</v>
      </c>
      <c r="AG70">
        <v>0</v>
      </c>
      <c r="AH70" t="s">
        <v>201</v>
      </c>
      <c r="AI70" s="1">
        <v>44532.251828703702</v>
      </c>
      <c r="AJ70">
        <v>904</v>
      </c>
      <c r="AK70">
        <v>9</v>
      </c>
      <c r="AL70">
        <v>0</v>
      </c>
      <c r="AM70">
        <v>9</v>
      </c>
      <c r="AN70">
        <v>0</v>
      </c>
      <c r="AO70">
        <v>7</v>
      </c>
      <c r="AP70">
        <v>5</v>
      </c>
      <c r="AQ70">
        <v>0</v>
      </c>
      <c r="AR70">
        <v>0</v>
      </c>
      <c r="AS70">
        <v>0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AZ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</row>
    <row r="71" spans="1:57">
      <c r="A71" t="s">
        <v>283</v>
      </c>
      <c r="B71" t="s">
        <v>80</v>
      </c>
      <c r="C71" t="s">
        <v>284</v>
      </c>
      <c r="D71" t="s">
        <v>82</v>
      </c>
      <c r="E71" s="2" t="str">
        <f>HYPERLINK("capsilon://?command=openfolder&amp;siteaddress=FAM.docvelocity-na8.net&amp;folderid=FX2CA2EED8-A1FD-D4D4-A4C0-D37A8863CEE9","FX211012985")</f>
        <v>FX211012985</v>
      </c>
      <c r="F71" t="s">
        <v>19</v>
      </c>
      <c r="G71" t="s">
        <v>19</v>
      </c>
      <c r="H71" t="s">
        <v>83</v>
      </c>
      <c r="I71" t="s">
        <v>285</v>
      </c>
      <c r="J71">
        <v>38</v>
      </c>
      <c r="K71" t="s">
        <v>85</v>
      </c>
      <c r="L71" t="s">
        <v>86</v>
      </c>
      <c r="M71" t="s">
        <v>87</v>
      </c>
      <c r="N71">
        <v>2</v>
      </c>
      <c r="O71" s="1">
        <v>44531.812291666669</v>
      </c>
      <c r="P71" s="1">
        <v>44532.241354166668</v>
      </c>
      <c r="Q71">
        <v>36403</v>
      </c>
      <c r="R71">
        <v>668</v>
      </c>
      <c r="S71" t="b">
        <v>0</v>
      </c>
      <c r="T71" t="s">
        <v>88</v>
      </c>
      <c r="U71" t="b">
        <v>0</v>
      </c>
      <c r="V71" t="s">
        <v>93</v>
      </c>
      <c r="W71" s="1">
        <v>44532.188518518517</v>
      </c>
      <c r="X71">
        <v>213</v>
      </c>
      <c r="Y71">
        <v>37</v>
      </c>
      <c r="Z71">
        <v>0</v>
      </c>
      <c r="AA71">
        <v>37</v>
      </c>
      <c r="AB71">
        <v>0</v>
      </c>
      <c r="AC71">
        <v>8</v>
      </c>
      <c r="AD71">
        <v>1</v>
      </c>
      <c r="AE71">
        <v>0</v>
      </c>
      <c r="AF71">
        <v>0</v>
      </c>
      <c r="AG71">
        <v>0</v>
      </c>
      <c r="AH71" t="s">
        <v>201</v>
      </c>
      <c r="AI71" s="1">
        <v>44532.241354166668</v>
      </c>
      <c r="AJ71">
        <v>455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</row>
    <row r="72" spans="1:57">
      <c r="A72" t="s">
        <v>286</v>
      </c>
      <c r="B72" t="s">
        <v>80</v>
      </c>
      <c r="C72" t="s">
        <v>287</v>
      </c>
      <c r="D72" t="s">
        <v>82</v>
      </c>
      <c r="E72" s="2" t="str">
        <f>HYPERLINK("capsilon://?command=openfolder&amp;siteaddress=FAM.docvelocity-na8.net&amp;folderid=FX6F5EAC4E-7AED-E6F4-CB28-1FA1A12AAC88","FX21115420")</f>
        <v>FX21115420</v>
      </c>
      <c r="F72" t="s">
        <v>19</v>
      </c>
      <c r="G72" t="s">
        <v>19</v>
      </c>
      <c r="H72" t="s">
        <v>83</v>
      </c>
      <c r="I72" t="s">
        <v>288</v>
      </c>
      <c r="J72">
        <v>66</v>
      </c>
      <c r="K72" t="s">
        <v>85</v>
      </c>
      <c r="L72" t="s">
        <v>86</v>
      </c>
      <c r="M72" t="s">
        <v>87</v>
      </c>
      <c r="N72">
        <v>1</v>
      </c>
      <c r="O72" s="1">
        <v>44531.84412037037</v>
      </c>
      <c r="P72" s="1">
        <v>44532.338472222225</v>
      </c>
      <c r="Q72">
        <v>42360</v>
      </c>
      <c r="R72">
        <v>352</v>
      </c>
      <c r="S72" t="b">
        <v>0</v>
      </c>
      <c r="T72" t="s">
        <v>88</v>
      </c>
      <c r="U72" t="b">
        <v>0</v>
      </c>
      <c r="V72" t="s">
        <v>160</v>
      </c>
      <c r="W72" s="1">
        <v>44532.338472222225</v>
      </c>
      <c r="X72">
        <v>113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66</v>
      </c>
      <c r="AE72">
        <v>52</v>
      </c>
      <c r="AF72">
        <v>0</v>
      </c>
      <c r="AG72">
        <v>5</v>
      </c>
      <c r="AH72" t="s">
        <v>88</v>
      </c>
      <c r="AI72" t="s">
        <v>88</v>
      </c>
      <c r="AJ72" t="s">
        <v>88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</row>
    <row r="73" spans="1:57">
      <c r="A73" t="s">
        <v>289</v>
      </c>
      <c r="B73" t="s">
        <v>80</v>
      </c>
      <c r="C73" t="s">
        <v>290</v>
      </c>
      <c r="D73" t="s">
        <v>82</v>
      </c>
      <c r="E73" s="2" t="str">
        <f>HYPERLINK("capsilon://?command=openfolder&amp;siteaddress=FAM.docvelocity-na8.net&amp;folderid=FX85069BF5-81ED-A6CF-88B3-87417919730B","FX21114091")</f>
        <v>FX21114091</v>
      </c>
      <c r="F73" t="s">
        <v>19</v>
      </c>
      <c r="G73" t="s">
        <v>19</v>
      </c>
      <c r="H73" t="s">
        <v>83</v>
      </c>
      <c r="I73" t="s">
        <v>291</v>
      </c>
      <c r="J73">
        <v>66</v>
      </c>
      <c r="K73" t="s">
        <v>85</v>
      </c>
      <c r="L73" t="s">
        <v>86</v>
      </c>
      <c r="M73" t="s">
        <v>87</v>
      </c>
      <c r="N73">
        <v>2</v>
      </c>
      <c r="O73" s="1">
        <v>44531.865983796299</v>
      </c>
      <c r="P73" s="1">
        <v>44532.252800925926</v>
      </c>
      <c r="Q73">
        <v>33272</v>
      </c>
      <c r="R73">
        <v>149</v>
      </c>
      <c r="S73" t="b">
        <v>0</v>
      </c>
      <c r="T73" t="s">
        <v>88</v>
      </c>
      <c r="U73" t="b">
        <v>0</v>
      </c>
      <c r="V73" t="s">
        <v>93</v>
      </c>
      <c r="W73" s="1">
        <v>44532.192060185182</v>
      </c>
      <c r="X73">
        <v>65</v>
      </c>
      <c r="Y73">
        <v>0</v>
      </c>
      <c r="Z73">
        <v>0</v>
      </c>
      <c r="AA73">
        <v>0</v>
      </c>
      <c r="AB73">
        <v>52</v>
      </c>
      <c r="AC73">
        <v>0</v>
      </c>
      <c r="AD73">
        <v>66</v>
      </c>
      <c r="AE73">
        <v>0</v>
      </c>
      <c r="AF73">
        <v>0</v>
      </c>
      <c r="AG73">
        <v>0</v>
      </c>
      <c r="AH73" t="s">
        <v>201</v>
      </c>
      <c r="AI73" s="1">
        <v>44532.252800925926</v>
      </c>
      <c r="AJ73">
        <v>84</v>
      </c>
      <c r="AK73">
        <v>0</v>
      </c>
      <c r="AL73">
        <v>0</v>
      </c>
      <c r="AM73">
        <v>0</v>
      </c>
      <c r="AN73">
        <v>52</v>
      </c>
      <c r="AO73">
        <v>0</v>
      </c>
      <c r="AP73">
        <v>66</v>
      </c>
      <c r="AQ73">
        <v>0</v>
      </c>
      <c r="AR73">
        <v>0</v>
      </c>
      <c r="AS73">
        <v>0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</row>
    <row r="74" spans="1:57">
      <c r="A74" t="s">
        <v>292</v>
      </c>
      <c r="B74" t="s">
        <v>80</v>
      </c>
      <c r="C74" t="s">
        <v>293</v>
      </c>
      <c r="D74" t="s">
        <v>82</v>
      </c>
      <c r="E74" s="2" t="str">
        <f>HYPERLINK("capsilon://?command=openfolder&amp;siteaddress=FAM.docvelocity-na8.net&amp;folderid=FXCB8F4FC5-E4BC-806C-5C24-FE0D7A49265D","FX21113013")</f>
        <v>FX21113013</v>
      </c>
      <c r="F74" t="s">
        <v>19</v>
      </c>
      <c r="G74" t="s">
        <v>19</v>
      </c>
      <c r="H74" t="s">
        <v>83</v>
      </c>
      <c r="I74" t="s">
        <v>294</v>
      </c>
      <c r="J74">
        <v>66</v>
      </c>
      <c r="K74" t="s">
        <v>85</v>
      </c>
      <c r="L74" t="s">
        <v>86</v>
      </c>
      <c r="M74" t="s">
        <v>87</v>
      </c>
      <c r="N74">
        <v>2</v>
      </c>
      <c r="O74" s="1">
        <v>44531.930034722223</v>
      </c>
      <c r="P74" s="1">
        <v>44532.265393518515</v>
      </c>
      <c r="Q74">
        <v>27188</v>
      </c>
      <c r="R74">
        <v>1787</v>
      </c>
      <c r="S74" t="b">
        <v>0</v>
      </c>
      <c r="T74" t="s">
        <v>88</v>
      </c>
      <c r="U74" t="b">
        <v>0</v>
      </c>
      <c r="V74" t="s">
        <v>93</v>
      </c>
      <c r="W74" s="1">
        <v>44532.200069444443</v>
      </c>
      <c r="X74">
        <v>688</v>
      </c>
      <c r="Y74">
        <v>53</v>
      </c>
      <c r="Z74">
        <v>0</v>
      </c>
      <c r="AA74">
        <v>53</v>
      </c>
      <c r="AB74">
        <v>0</v>
      </c>
      <c r="AC74">
        <v>28</v>
      </c>
      <c r="AD74">
        <v>13</v>
      </c>
      <c r="AE74">
        <v>0</v>
      </c>
      <c r="AF74">
        <v>0</v>
      </c>
      <c r="AG74">
        <v>0</v>
      </c>
      <c r="AH74" t="s">
        <v>201</v>
      </c>
      <c r="AI74" s="1">
        <v>44532.265393518515</v>
      </c>
      <c r="AJ74">
        <v>1087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12</v>
      </c>
      <c r="AQ74">
        <v>0</v>
      </c>
      <c r="AR74">
        <v>0</v>
      </c>
      <c r="AS74">
        <v>0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</row>
    <row r="75" spans="1:57">
      <c r="A75" t="s">
        <v>295</v>
      </c>
      <c r="B75" t="s">
        <v>80</v>
      </c>
      <c r="C75" t="s">
        <v>296</v>
      </c>
      <c r="D75" t="s">
        <v>82</v>
      </c>
      <c r="E75" s="2" t="str">
        <f>HYPERLINK("capsilon://?command=openfolder&amp;siteaddress=FAM.docvelocity-na8.net&amp;folderid=FX67C0E61B-5549-E88E-CBFE-D02ED7141FC0","FX21112254")</f>
        <v>FX21112254</v>
      </c>
      <c r="F75" t="s">
        <v>19</v>
      </c>
      <c r="G75" t="s">
        <v>19</v>
      </c>
      <c r="H75" t="s">
        <v>83</v>
      </c>
      <c r="I75" t="s">
        <v>297</v>
      </c>
      <c r="J75">
        <v>40</v>
      </c>
      <c r="K75" t="s">
        <v>85</v>
      </c>
      <c r="L75" t="s">
        <v>86</v>
      </c>
      <c r="M75" t="s">
        <v>87</v>
      </c>
      <c r="N75">
        <v>1</v>
      </c>
      <c r="O75" s="1">
        <v>44531.946493055555</v>
      </c>
      <c r="P75" s="1">
        <v>44532.339467592596</v>
      </c>
      <c r="Q75">
        <v>33771</v>
      </c>
      <c r="R75">
        <v>182</v>
      </c>
      <c r="S75" t="b">
        <v>0</v>
      </c>
      <c r="T75" t="s">
        <v>88</v>
      </c>
      <c r="U75" t="b">
        <v>0</v>
      </c>
      <c r="V75" t="s">
        <v>160</v>
      </c>
      <c r="W75" s="1">
        <v>44532.339467592596</v>
      </c>
      <c r="X75">
        <v>85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</v>
      </c>
      <c r="AE75">
        <v>35</v>
      </c>
      <c r="AF75">
        <v>0</v>
      </c>
      <c r="AG75">
        <v>2</v>
      </c>
      <c r="AH75" t="s">
        <v>88</v>
      </c>
      <c r="AI75" t="s">
        <v>88</v>
      </c>
      <c r="AJ75" t="s">
        <v>88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</row>
    <row r="76" spans="1:57">
      <c r="A76" t="s">
        <v>298</v>
      </c>
      <c r="B76" t="s">
        <v>80</v>
      </c>
      <c r="C76" t="s">
        <v>299</v>
      </c>
      <c r="D76" t="s">
        <v>82</v>
      </c>
      <c r="E76" s="2" t="str">
        <f>HYPERLINK("capsilon://?command=openfolder&amp;siteaddress=FAM.docvelocity-na8.net&amp;folderid=FX51F0A238-93FE-B6C3-C5BF-C3B39F879973","FX211010528")</f>
        <v>FX211010528</v>
      </c>
      <c r="F76" t="s">
        <v>19</v>
      </c>
      <c r="G76" t="s">
        <v>19</v>
      </c>
      <c r="H76" t="s">
        <v>83</v>
      </c>
      <c r="I76" t="s">
        <v>300</v>
      </c>
      <c r="J76">
        <v>66</v>
      </c>
      <c r="K76" t="s">
        <v>85</v>
      </c>
      <c r="L76" t="s">
        <v>86</v>
      </c>
      <c r="M76" t="s">
        <v>87</v>
      </c>
      <c r="N76">
        <v>2</v>
      </c>
      <c r="O76" s="1">
        <v>44532.034884259258</v>
      </c>
      <c r="P76" s="1">
        <v>44532.260740740741</v>
      </c>
      <c r="Q76">
        <v>18587</v>
      </c>
      <c r="R76">
        <v>927</v>
      </c>
      <c r="S76" t="b">
        <v>0</v>
      </c>
      <c r="T76" t="s">
        <v>88</v>
      </c>
      <c r="U76" t="b">
        <v>0</v>
      </c>
      <c r="V76" t="s">
        <v>93</v>
      </c>
      <c r="W76" s="1">
        <v>44532.241770833331</v>
      </c>
      <c r="X76">
        <v>621</v>
      </c>
      <c r="Y76">
        <v>52</v>
      </c>
      <c r="Z76">
        <v>0</v>
      </c>
      <c r="AA76">
        <v>52</v>
      </c>
      <c r="AB76">
        <v>0</v>
      </c>
      <c r="AC76">
        <v>28</v>
      </c>
      <c r="AD76">
        <v>14</v>
      </c>
      <c r="AE76">
        <v>0</v>
      </c>
      <c r="AF76">
        <v>0</v>
      </c>
      <c r="AG76">
        <v>0</v>
      </c>
      <c r="AH76" t="s">
        <v>90</v>
      </c>
      <c r="AI76" s="1">
        <v>44532.260740740741</v>
      </c>
      <c r="AJ76">
        <v>299</v>
      </c>
      <c r="AK76">
        <v>2</v>
      </c>
      <c r="AL76">
        <v>0</v>
      </c>
      <c r="AM76">
        <v>2</v>
      </c>
      <c r="AN76">
        <v>0</v>
      </c>
      <c r="AO76">
        <v>1</v>
      </c>
      <c r="AP76">
        <v>12</v>
      </c>
      <c r="AQ76">
        <v>0</v>
      </c>
      <c r="AR76">
        <v>0</v>
      </c>
      <c r="AS76">
        <v>0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</row>
    <row r="77" spans="1:57">
      <c r="A77" t="s">
        <v>301</v>
      </c>
      <c r="B77" t="s">
        <v>80</v>
      </c>
      <c r="C77" t="s">
        <v>302</v>
      </c>
      <c r="D77" t="s">
        <v>82</v>
      </c>
      <c r="E77" s="2" t="str">
        <f>HYPERLINK("capsilon://?command=openfolder&amp;siteaddress=FAM.docvelocity-na8.net&amp;folderid=FX82D7EBBE-BF8E-F69A-51D3-3F6AE97ACC0D","FX21111477")</f>
        <v>FX21111477</v>
      </c>
      <c r="F77" t="s">
        <v>19</v>
      </c>
      <c r="G77" t="s">
        <v>19</v>
      </c>
      <c r="H77" t="s">
        <v>83</v>
      </c>
      <c r="I77" t="s">
        <v>303</v>
      </c>
      <c r="J77">
        <v>66</v>
      </c>
      <c r="K77" t="s">
        <v>85</v>
      </c>
      <c r="L77" t="s">
        <v>86</v>
      </c>
      <c r="M77" t="s">
        <v>87</v>
      </c>
      <c r="N77">
        <v>2</v>
      </c>
      <c r="O77" s="1">
        <v>44532.071689814817</v>
      </c>
      <c r="P77" s="1">
        <v>44532.374606481484</v>
      </c>
      <c r="Q77">
        <v>25371</v>
      </c>
      <c r="R77">
        <v>801</v>
      </c>
      <c r="S77" t="b">
        <v>0</v>
      </c>
      <c r="T77" t="s">
        <v>88</v>
      </c>
      <c r="U77" t="b">
        <v>0</v>
      </c>
      <c r="V77" t="s">
        <v>89</v>
      </c>
      <c r="W77" s="1">
        <v>44532.356319444443</v>
      </c>
      <c r="X77">
        <v>324</v>
      </c>
      <c r="Y77">
        <v>52</v>
      </c>
      <c r="Z77">
        <v>0</v>
      </c>
      <c r="AA77">
        <v>52</v>
      </c>
      <c r="AB77">
        <v>0</v>
      </c>
      <c r="AC77">
        <v>34</v>
      </c>
      <c r="AD77">
        <v>14</v>
      </c>
      <c r="AE77">
        <v>0</v>
      </c>
      <c r="AF77">
        <v>0</v>
      </c>
      <c r="AG77">
        <v>0</v>
      </c>
      <c r="AH77" t="s">
        <v>94</v>
      </c>
      <c r="AI77" s="1">
        <v>44532.374606481484</v>
      </c>
      <c r="AJ77">
        <v>441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14</v>
      </c>
      <c r="AQ77">
        <v>0</v>
      </c>
      <c r="AR77">
        <v>0</v>
      </c>
      <c r="AS77">
        <v>0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</row>
    <row r="78" spans="1:57">
      <c r="A78" t="s">
        <v>304</v>
      </c>
      <c r="B78" t="s">
        <v>80</v>
      </c>
      <c r="C78" t="s">
        <v>305</v>
      </c>
      <c r="D78" t="s">
        <v>82</v>
      </c>
      <c r="E78" s="2" t="str">
        <f>HYPERLINK("capsilon://?command=openfolder&amp;siteaddress=FAM.docvelocity-na8.net&amp;folderid=FXE0CC916C-F4BA-9314-6AAD-9B84F7B9AB21","FX21115396")</f>
        <v>FX21115396</v>
      </c>
      <c r="F78" t="s">
        <v>19</v>
      </c>
      <c r="G78" t="s">
        <v>19</v>
      </c>
      <c r="H78" t="s">
        <v>83</v>
      </c>
      <c r="I78" t="s">
        <v>306</v>
      </c>
      <c r="J78">
        <v>66</v>
      </c>
      <c r="K78" t="s">
        <v>85</v>
      </c>
      <c r="L78" t="s">
        <v>86</v>
      </c>
      <c r="M78" t="s">
        <v>87</v>
      </c>
      <c r="N78">
        <v>2</v>
      </c>
      <c r="O78" s="1">
        <v>44532.088761574072</v>
      </c>
      <c r="P78" s="1">
        <v>44532.379571759258</v>
      </c>
      <c r="Q78">
        <v>23636</v>
      </c>
      <c r="R78">
        <v>1490</v>
      </c>
      <c r="S78" t="b">
        <v>0</v>
      </c>
      <c r="T78" t="s">
        <v>88</v>
      </c>
      <c r="U78" t="b">
        <v>0</v>
      </c>
      <c r="V78" t="s">
        <v>89</v>
      </c>
      <c r="W78" s="1">
        <v>44532.368680555555</v>
      </c>
      <c r="X78">
        <v>1062</v>
      </c>
      <c r="Y78">
        <v>53</v>
      </c>
      <c r="Z78">
        <v>0</v>
      </c>
      <c r="AA78">
        <v>53</v>
      </c>
      <c r="AB78">
        <v>0</v>
      </c>
      <c r="AC78">
        <v>44</v>
      </c>
      <c r="AD78">
        <v>13</v>
      </c>
      <c r="AE78">
        <v>0</v>
      </c>
      <c r="AF78">
        <v>0</v>
      </c>
      <c r="AG78">
        <v>0</v>
      </c>
      <c r="AH78" t="s">
        <v>94</v>
      </c>
      <c r="AI78" s="1">
        <v>44532.379571759258</v>
      </c>
      <c r="AJ78">
        <v>428</v>
      </c>
      <c r="AK78">
        <v>2</v>
      </c>
      <c r="AL78">
        <v>0</v>
      </c>
      <c r="AM78">
        <v>2</v>
      </c>
      <c r="AN78">
        <v>0</v>
      </c>
      <c r="AO78">
        <v>2</v>
      </c>
      <c r="AP78">
        <v>11</v>
      </c>
      <c r="AQ78">
        <v>0</v>
      </c>
      <c r="AR78">
        <v>0</v>
      </c>
      <c r="AS78">
        <v>0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</row>
    <row r="79" spans="1:57">
      <c r="A79" t="s">
        <v>307</v>
      </c>
      <c r="B79" t="s">
        <v>80</v>
      </c>
      <c r="C79" t="s">
        <v>96</v>
      </c>
      <c r="D79" t="s">
        <v>82</v>
      </c>
      <c r="E79" s="2" t="str">
        <f>HYPERLINK("capsilon://?command=openfolder&amp;siteaddress=FAM.docvelocity-na8.net&amp;folderid=FX3E01EF46-341C-8E13-E263-AD0B258CB4ED","FX21118529")</f>
        <v>FX21118529</v>
      </c>
      <c r="F79" t="s">
        <v>19</v>
      </c>
      <c r="G79" t="s">
        <v>19</v>
      </c>
      <c r="H79" t="s">
        <v>83</v>
      </c>
      <c r="I79" t="s">
        <v>261</v>
      </c>
      <c r="J79">
        <v>540</v>
      </c>
      <c r="K79" t="s">
        <v>85</v>
      </c>
      <c r="L79" t="s">
        <v>86</v>
      </c>
      <c r="M79" t="s">
        <v>87</v>
      </c>
      <c r="N79">
        <v>2</v>
      </c>
      <c r="O79" s="1">
        <v>44532.236273148148</v>
      </c>
      <c r="P79" s="1">
        <v>44532.427604166667</v>
      </c>
      <c r="Q79">
        <v>7602</v>
      </c>
      <c r="R79">
        <v>8929</v>
      </c>
      <c r="S79" t="b">
        <v>0</v>
      </c>
      <c r="T79" t="s">
        <v>88</v>
      </c>
      <c r="U79" t="b">
        <v>1</v>
      </c>
      <c r="V79" t="s">
        <v>93</v>
      </c>
      <c r="W79" s="1">
        <v>44532.294618055559</v>
      </c>
      <c r="X79">
        <v>4134</v>
      </c>
      <c r="Y79">
        <v>461</v>
      </c>
      <c r="Z79">
        <v>0</v>
      </c>
      <c r="AA79">
        <v>461</v>
      </c>
      <c r="AB79">
        <v>111</v>
      </c>
      <c r="AC79">
        <v>288</v>
      </c>
      <c r="AD79">
        <v>79</v>
      </c>
      <c r="AE79">
        <v>0</v>
      </c>
      <c r="AF79">
        <v>0</v>
      </c>
      <c r="AG79">
        <v>0</v>
      </c>
      <c r="AH79" t="s">
        <v>201</v>
      </c>
      <c r="AI79" s="1">
        <v>44532.427604166667</v>
      </c>
      <c r="AJ79">
        <v>2736</v>
      </c>
      <c r="AK79">
        <v>8</v>
      </c>
      <c r="AL79">
        <v>0</v>
      </c>
      <c r="AM79">
        <v>8</v>
      </c>
      <c r="AN79">
        <v>74</v>
      </c>
      <c r="AO79">
        <v>7</v>
      </c>
      <c r="AP79">
        <v>71</v>
      </c>
      <c r="AQ79">
        <v>0</v>
      </c>
      <c r="AR79">
        <v>0</v>
      </c>
      <c r="AS79">
        <v>0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</row>
    <row r="80" spans="1:57">
      <c r="A80" t="s">
        <v>308</v>
      </c>
      <c r="B80" t="s">
        <v>80</v>
      </c>
      <c r="C80" t="s">
        <v>269</v>
      </c>
      <c r="D80" t="s">
        <v>82</v>
      </c>
      <c r="E80" s="2" t="str">
        <f>HYPERLINK("capsilon://?command=openfolder&amp;siteaddress=FAM.docvelocity-na8.net&amp;folderid=FX4651B755-BFE3-33A8-6E0C-8002D3685682","FX21111520")</f>
        <v>FX21111520</v>
      </c>
      <c r="F80" t="s">
        <v>19</v>
      </c>
      <c r="G80" t="s">
        <v>19</v>
      </c>
      <c r="H80" t="s">
        <v>83</v>
      </c>
      <c r="I80" t="s">
        <v>270</v>
      </c>
      <c r="J80">
        <v>38</v>
      </c>
      <c r="K80" t="s">
        <v>85</v>
      </c>
      <c r="L80" t="s">
        <v>86</v>
      </c>
      <c r="M80" t="s">
        <v>87</v>
      </c>
      <c r="N80">
        <v>2</v>
      </c>
      <c r="O80" s="1">
        <v>44532.236527777779</v>
      </c>
      <c r="P80" s="1">
        <v>44532.358935185184</v>
      </c>
      <c r="Q80">
        <v>9719</v>
      </c>
      <c r="R80">
        <v>857</v>
      </c>
      <c r="S80" t="b">
        <v>0</v>
      </c>
      <c r="T80" t="s">
        <v>88</v>
      </c>
      <c r="U80" t="b">
        <v>1</v>
      </c>
      <c r="V80" t="s">
        <v>160</v>
      </c>
      <c r="W80" s="1">
        <v>44532.336145833331</v>
      </c>
      <c r="X80">
        <v>385</v>
      </c>
      <c r="Y80">
        <v>37</v>
      </c>
      <c r="Z80">
        <v>0</v>
      </c>
      <c r="AA80">
        <v>37</v>
      </c>
      <c r="AB80">
        <v>0</v>
      </c>
      <c r="AC80">
        <v>20</v>
      </c>
      <c r="AD80">
        <v>1</v>
      </c>
      <c r="AE80">
        <v>0</v>
      </c>
      <c r="AF80">
        <v>0</v>
      </c>
      <c r="AG80">
        <v>0</v>
      </c>
      <c r="AH80" t="s">
        <v>94</v>
      </c>
      <c r="AI80" s="1">
        <v>44532.358935185184</v>
      </c>
      <c r="AJ80">
        <v>387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</row>
    <row r="81" spans="1:57">
      <c r="A81" t="s">
        <v>309</v>
      </c>
      <c r="B81" t="s">
        <v>80</v>
      </c>
      <c r="C81" t="s">
        <v>275</v>
      </c>
      <c r="D81" t="s">
        <v>82</v>
      </c>
      <c r="E81" s="2" t="str">
        <f>HYPERLINK("capsilon://?command=openfolder&amp;siteaddress=FAM.docvelocity-na8.net&amp;folderid=FX18B80C4F-6816-0FEB-D8AB-FB63F155D22B","FX21115848")</f>
        <v>FX21115848</v>
      </c>
      <c r="F81" t="s">
        <v>19</v>
      </c>
      <c r="G81" t="s">
        <v>19</v>
      </c>
      <c r="H81" t="s">
        <v>83</v>
      </c>
      <c r="I81" t="s">
        <v>276</v>
      </c>
      <c r="J81">
        <v>38</v>
      </c>
      <c r="K81" t="s">
        <v>85</v>
      </c>
      <c r="L81" t="s">
        <v>86</v>
      </c>
      <c r="M81" t="s">
        <v>87</v>
      </c>
      <c r="N81">
        <v>2</v>
      </c>
      <c r="O81" s="1">
        <v>44532.337488425925</v>
      </c>
      <c r="P81" s="1">
        <v>44532.362349537034</v>
      </c>
      <c r="Q81">
        <v>1610</v>
      </c>
      <c r="R81">
        <v>538</v>
      </c>
      <c r="S81" t="b">
        <v>0</v>
      </c>
      <c r="T81" t="s">
        <v>88</v>
      </c>
      <c r="U81" t="b">
        <v>1</v>
      </c>
      <c r="V81" t="s">
        <v>310</v>
      </c>
      <c r="W81" s="1">
        <v>44532.341087962966</v>
      </c>
      <c r="X81">
        <v>244</v>
      </c>
      <c r="Y81">
        <v>37</v>
      </c>
      <c r="Z81">
        <v>0</v>
      </c>
      <c r="AA81">
        <v>37</v>
      </c>
      <c r="AB81">
        <v>0</v>
      </c>
      <c r="AC81">
        <v>16</v>
      </c>
      <c r="AD81">
        <v>1</v>
      </c>
      <c r="AE81">
        <v>0</v>
      </c>
      <c r="AF81">
        <v>0</v>
      </c>
      <c r="AG81">
        <v>0</v>
      </c>
      <c r="AH81" t="s">
        <v>94</v>
      </c>
      <c r="AI81" s="1">
        <v>44532.362349537034</v>
      </c>
      <c r="AJ81">
        <v>294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</row>
    <row r="82" spans="1:57">
      <c r="A82" t="s">
        <v>311</v>
      </c>
      <c r="B82" t="s">
        <v>80</v>
      </c>
      <c r="C82" t="s">
        <v>287</v>
      </c>
      <c r="D82" t="s">
        <v>82</v>
      </c>
      <c r="E82" s="2" t="str">
        <f>HYPERLINK("capsilon://?command=openfolder&amp;siteaddress=FAM.docvelocity-na8.net&amp;folderid=FX6F5EAC4E-7AED-E6F4-CB28-1FA1A12AAC88","FX21115420")</f>
        <v>FX21115420</v>
      </c>
      <c r="F82" t="s">
        <v>19</v>
      </c>
      <c r="G82" t="s">
        <v>19</v>
      </c>
      <c r="H82" t="s">
        <v>83</v>
      </c>
      <c r="I82" t="s">
        <v>288</v>
      </c>
      <c r="J82">
        <v>190</v>
      </c>
      <c r="K82" t="s">
        <v>85</v>
      </c>
      <c r="L82" t="s">
        <v>86</v>
      </c>
      <c r="M82" t="s">
        <v>87</v>
      </c>
      <c r="N82">
        <v>2</v>
      </c>
      <c r="O82" s="1">
        <v>44532.338912037034</v>
      </c>
      <c r="P82" s="1">
        <v>44532.369490740741</v>
      </c>
      <c r="Q82">
        <v>1321</v>
      </c>
      <c r="R82">
        <v>1321</v>
      </c>
      <c r="S82" t="b">
        <v>0</v>
      </c>
      <c r="T82" t="s">
        <v>88</v>
      </c>
      <c r="U82" t="b">
        <v>1</v>
      </c>
      <c r="V82" t="s">
        <v>160</v>
      </c>
      <c r="W82" s="1">
        <v>44532.347627314812</v>
      </c>
      <c r="X82">
        <v>705</v>
      </c>
      <c r="Y82">
        <v>111</v>
      </c>
      <c r="Z82">
        <v>0</v>
      </c>
      <c r="AA82">
        <v>111</v>
      </c>
      <c r="AB82">
        <v>74</v>
      </c>
      <c r="AC82">
        <v>68</v>
      </c>
      <c r="AD82">
        <v>79</v>
      </c>
      <c r="AE82">
        <v>0</v>
      </c>
      <c r="AF82">
        <v>0</v>
      </c>
      <c r="AG82">
        <v>0</v>
      </c>
      <c r="AH82" t="s">
        <v>94</v>
      </c>
      <c r="AI82" s="1">
        <v>44532.369490740741</v>
      </c>
      <c r="AJ82">
        <v>616</v>
      </c>
      <c r="AK82">
        <v>1</v>
      </c>
      <c r="AL82">
        <v>0</v>
      </c>
      <c r="AM82">
        <v>1</v>
      </c>
      <c r="AN82">
        <v>74</v>
      </c>
      <c r="AO82">
        <v>1</v>
      </c>
      <c r="AP82">
        <v>78</v>
      </c>
      <c r="AQ82">
        <v>0</v>
      </c>
      <c r="AR82">
        <v>0</v>
      </c>
      <c r="AS82">
        <v>0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</row>
    <row r="83" spans="1:57">
      <c r="A83" t="s">
        <v>312</v>
      </c>
      <c r="B83" t="s">
        <v>80</v>
      </c>
      <c r="C83" t="s">
        <v>296</v>
      </c>
      <c r="D83" t="s">
        <v>82</v>
      </c>
      <c r="E83" s="2" t="str">
        <f>HYPERLINK("capsilon://?command=openfolder&amp;siteaddress=FAM.docvelocity-na8.net&amp;folderid=FX67C0E61B-5549-E88E-CBFE-D02ED7141FC0","FX21112254")</f>
        <v>FX21112254</v>
      </c>
      <c r="F83" t="s">
        <v>19</v>
      </c>
      <c r="G83" t="s">
        <v>19</v>
      </c>
      <c r="H83" t="s">
        <v>83</v>
      </c>
      <c r="I83" t="s">
        <v>297</v>
      </c>
      <c r="J83">
        <v>72</v>
      </c>
      <c r="K83" t="s">
        <v>85</v>
      </c>
      <c r="L83" t="s">
        <v>86</v>
      </c>
      <c r="M83" t="s">
        <v>87</v>
      </c>
      <c r="N83">
        <v>2</v>
      </c>
      <c r="O83" s="1">
        <v>44532.340902777774</v>
      </c>
      <c r="P83" s="1">
        <v>44532.474282407406</v>
      </c>
      <c r="Q83">
        <v>3353</v>
      </c>
      <c r="R83">
        <v>8171</v>
      </c>
      <c r="S83" t="b">
        <v>0</v>
      </c>
      <c r="T83" t="s">
        <v>88</v>
      </c>
      <c r="U83" t="b">
        <v>1</v>
      </c>
      <c r="V83" t="s">
        <v>310</v>
      </c>
      <c r="W83" s="1">
        <v>44532.39199074074</v>
      </c>
      <c r="X83">
        <v>4389</v>
      </c>
      <c r="Y83">
        <v>231</v>
      </c>
      <c r="Z83">
        <v>0</v>
      </c>
      <c r="AA83">
        <v>231</v>
      </c>
      <c r="AB83">
        <v>0</v>
      </c>
      <c r="AC83">
        <v>226</v>
      </c>
      <c r="AD83">
        <v>-159</v>
      </c>
      <c r="AE83">
        <v>0</v>
      </c>
      <c r="AF83">
        <v>0</v>
      </c>
      <c r="AG83">
        <v>0</v>
      </c>
      <c r="AH83" t="s">
        <v>201</v>
      </c>
      <c r="AI83" s="1">
        <v>44532.474282407406</v>
      </c>
      <c r="AJ83">
        <v>3770</v>
      </c>
      <c r="AK83">
        <v>5</v>
      </c>
      <c r="AL83">
        <v>0</v>
      </c>
      <c r="AM83">
        <v>5</v>
      </c>
      <c r="AN83">
        <v>0</v>
      </c>
      <c r="AO83">
        <v>5</v>
      </c>
      <c r="AP83">
        <v>-164</v>
      </c>
      <c r="AQ83">
        <v>0</v>
      </c>
      <c r="AR83">
        <v>0</v>
      </c>
      <c r="AS83">
        <v>0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</row>
    <row r="84" spans="1:57">
      <c r="A84" t="s">
        <v>313</v>
      </c>
      <c r="B84" t="s">
        <v>80</v>
      </c>
      <c r="C84" t="s">
        <v>314</v>
      </c>
      <c r="D84" t="s">
        <v>82</v>
      </c>
      <c r="E84" s="2" t="str">
        <f>HYPERLINK("capsilon://?command=openfolder&amp;siteaddress=FAM.docvelocity-na8.net&amp;folderid=FXA74836C5-568E-CA5B-60B9-ED2BD7FA3639","FX21117802")</f>
        <v>FX21117802</v>
      </c>
      <c r="F84" t="s">
        <v>19</v>
      </c>
      <c r="G84" t="s">
        <v>19</v>
      </c>
      <c r="H84" t="s">
        <v>83</v>
      </c>
      <c r="I84" t="s">
        <v>315</v>
      </c>
      <c r="J84">
        <v>60</v>
      </c>
      <c r="K84" t="s">
        <v>85</v>
      </c>
      <c r="L84" t="s">
        <v>86</v>
      </c>
      <c r="M84" t="s">
        <v>87</v>
      </c>
      <c r="N84">
        <v>1</v>
      </c>
      <c r="O84" s="1">
        <v>44532.376712962963</v>
      </c>
      <c r="P84" s="1">
        <v>44532.429872685185</v>
      </c>
      <c r="Q84">
        <v>4276</v>
      </c>
      <c r="R84">
        <v>317</v>
      </c>
      <c r="S84" t="b">
        <v>0</v>
      </c>
      <c r="T84" t="s">
        <v>88</v>
      </c>
      <c r="U84" t="b">
        <v>0</v>
      </c>
      <c r="V84" t="s">
        <v>160</v>
      </c>
      <c r="W84" s="1">
        <v>44532.429872685185</v>
      </c>
      <c r="X84">
        <v>135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60</v>
      </c>
      <c r="AE84">
        <v>55</v>
      </c>
      <c r="AF84">
        <v>0</v>
      </c>
      <c r="AG84">
        <v>2</v>
      </c>
      <c r="AH84" t="s">
        <v>88</v>
      </c>
      <c r="AI84" t="s">
        <v>88</v>
      </c>
      <c r="AJ84" t="s">
        <v>88</v>
      </c>
      <c r="AK84" t="s">
        <v>88</v>
      </c>
      <c r="AL84" t="s">
        <v>88</v>
      </c>
      <c r="AM84" t="s">
        <v>88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88</v>
      </c>
      <c r="AV84" t="s">
        <v>88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</row>
    <row r="85" spans="1:57">
      <c r="A85" t="s">
        <v>316</v>
      </c>
      <c r="B85" t="s">
        <v>80</v>
      </c>
      <c r="C85" t="s">
        <v>119</v>
      </c>
      <c r="D85" t="s">
        <v>82</v>
      </c>
      <c r="E85" s="2" t="str">
        <f>HYPERLINK("capsilon://?command=openfolder&amp;siteaddress=FAM.docvelocity-na8.net&amp;folderid=FX11AD6BD1-EA40-69DC-57DF-C07057400434","FX21115948")</f>
        <v>FX21115948</v>
      </c>
      <c r="F85" t="s">
        <v>19</v>
      </c>
      <c r="G85" t="s">
        <v>19</v>
      </c>
      <c r="H85" t="s">
        <v>83</v>
      </c>
      <c r="I85" t="s">
        <v>317</v>
      </c>
      <c r="J85">
        <v>66</v>
      </c>
      <c r="K85" t="s">
        <v>85</v>
      </c>
      <c r="L85" t="s">
        <v>86</v>
      </c>
      <c r="M85" t="s">
        <v>87</v>
      </c>
      <c r="N85">
        <v>2</v>
      </c>
      <c r="O85" s="1">
        <v>44532.382557870369</v>
      </c>
      <c r="P85" s="1">
        <v>44532.485196759262</v>
      </c>
      <c r="Q85">
        <v>8822</v>
      </c>
      <c r="R85">
        <v>46</v>
      </c>
      <c r="S85" t="b">
        <v>0</v>
      </c>
      <c r="T85" t="s">
        <v>88</v>
      </c>
      <c r="U85" t="b">
        <v>0</v>
      </c>
      <c r="V85" t="s">
        <v>89</v>
      </c>
      <c r="W85" s="1">
        <v>44532.391122685185</v>
      </c>
      <c r="X85">
        <v>26</v>
      </c>
      <c r="Y85">
        <v>0</v>
      </c>
      <c r="Z85">
        <v>0</v>
      </c>
      <c r="AA85">
        <v>0</v>
      </c>
      <c r="AB85">
        <v>52</v>
      </c>
      <c r="AC85">
        <v>0</v>
      </c>
      <c r="AD85">
        <v>66</v>
      </c>
      <c r="AE85">
        <v>0</v>
      </c>
      <c r="AF85">
        <v>0</v>
      </c>
      <c r="AG85">
        <v>0</v>
      </c>
      <c r="AH85" t="s">
        <v>94</v>
      </c>
      <c r="AI85" s="1">
        <v>44532.485196759262</v>
      </c>
      <c r="AJ85">
        <v>20</v>
      </c>
      <c r="AK85">
        <v>0</v>
      </c>
      <c r="AL85">
        <v>0</v>
      </c>
      <c r="AM85">
        <v>0</v>
      </c>
      <c r="AN85">
        <v>52</v>
      </c>
      <c r="AO85">
        <v>0</v>
      </c>
      <c r="AP85">
        <v>66</v>
      </c>
      <c r="AQ85">
        <v>0</v>
      </c>
      <c r="AR85">
        <v>0</v>
      </c>
      <c r="AS85">
        <v>0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</row>
    <row r="86" spans="1:57">
      <c r="A86" t="s">
        <v>318</v>
      </c>
      <c r="B86" t="s">
        <v>80</v>
      </c>
      <c r="C86" t="s">
        <v>319</v>
      </c>
      <c r="D86" t="s">
        <v>82</v>
      </c>
      <c r="E86" s="2" t="str">
        <f>HYPERLINK("capsilon://?command=openfolder&amp;siteaddress=FAM.docvelocity-na8.net&amp;folderid=FX3890FCED-EBC3-A51E-DBDB-8B94F7D21B4D","FX211110066")</f>
        <v>FX211110066</v>
      </c>
      <c r="F86" t="s">
        <v>19</v>
      </c>
      <c r="G86" t="s">
        <v>19</v>
      </c>
      <c r="H86" t="s">
        <v>83</v>
      </c>
      <c r="I86" t="s">
        <v>320</v>
      </c>
      <c r="J86">
        <v>66</v>
      </c>
      <c r="K86" t="s">
        <v>85</v>
      </c>
      <c r="L86" t="s">
        <v>86</v>
      </c>
      <c r="M86" t="s">
        <v>87</v>
      </c>
      <c r="N86">
        <v>2</v>
      </c>
      <c r="O86" s="1">
        <v>44532.387499999997</v>
      </c>
      <c r="P86" s="1">
        <v>44532.489444444444</v>
      </c>
      <c r="Q86">
        <v>8079</v>
      </c>
      <c r="R86">
        <v>729</v>
      </c>
      <c r="S86" t="b">
        <v>0</v>
      </c>
      <c r="T86" t="s">
        <v>88</v>
      </c>
      <c r="U86" t="b">
        <v>0</v>
      </c>
      <c r="V86" t="s">
        <v>89</v>
      </c>
      <c r="W86" s="1">
        <v>44532.395335648151</v>
      </c>
      <c r="X86">
        <v>363</v>
      </c>
      <c r="Y86">
        <v>52</v>
      </c>
      <c r="Z86">
        <v>0</v>
      </c>
      <c r="AA86">
        <v>52</v>
      </c>
      <c r="AB86">
        <v>0</v>
      </c>
      <c r="AC86">
        <v>22</v>
      </c>
      <c r="AD86">
        <v>14</v>
      </c>
      <c r="AE86">
        <v>0</v>
      </c>
      <c r="AF86">
        <v>0</v>
      </c>
      <c r="AG86">
        <v>0</v>
      </c>
      <c r="AH86" t="s">
        <v>94</v>
      </c>
      <c r="AI86" s="1">
        <v>44532.489444444444</v>
      </c>
      <c r="AJ86">
        <v>366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0</v>
      </c>
      <c r="AR86">
        <v>0</v>
      </c>
      <c r="AS86">
        <v>0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</row>
    <row r="87" spans="1:57">
      <c r="A87" t="s">
        <v>321</v>
      </c>
      <c r="B87" t="s">
        <v>80</v>
      </c>
      <c r="C87" t="s">
        <v>322</v>
      </c>
      <c r="D87" t="s">
        <v>82</v>
      </c>
      <c r="E87" s="2" t="str">
        <f>HYPERLINK("capsilon://?command=openfolder&amp;siteaddress=FAM.docvelocity-na8.net&amp;folderid=FX4F347B0C-8DE2-928D-3836-F2A6C5FC671F","FX21114501")</f>
        <v>FX21114501</v>
      </c>
      <c r="F87" t="s">
        <v>19</v>
      </c>
      <c r="G87" t="s">
        <v>19</v>
      </c>
      <c r="H87" t="s">
        <v>83</v>
      </c>
      <c r="I87" t="s">
        <v>323</v>
      </c>
      <c r="J87">
        <v>66</v>
      </c>
      <c r="K87" t="s">
        <v>85</v>
      </c>
      <c r="L87" t="s">
        <v>86</v>
      </c>
      <c r="M87" t="s">
        <v>87</v>
      </c>
      <c r="N87">
        <v>2</v>
      </c>
      <c r="O87" s="1">
        <v>44532.405173611114</v>
      </c>
      <c r="P87" s="1">
        <v>44532.50677083333</v>
      </c>
      <c r="Q87">
        <v>8344</v>
      </c>
      <c r="R87">
        <v>434</v>
      </c>
      <c r="S87" t="b">
        <v>0</v>
      </c>
      <c r="T87" t="s">
        <v>88</v>
      </c>
      <c r="U87" t="b">
        <v>0</v>
      </c>
      <c r="V87" t="s">
        <v>132</v>
      </c>
      <c r="W87" s="1">
        <v>44532.425370370373</v>
      </c>
      <c r="X87">
        <v>237</v>
      </c>
      <c r="Y87">
        <v>52</v>
      </c>
      <c r="Z87">
        <v>0</v>
      </c>
      <c r="AA87">
        <v>52</v>
      </c>
      <c r="AB87">
        <v>0</v>
      </c>
      <c r="AC87">
        <v>8</v>
      </c>
      <c r="AD87">
        <v>14</v>
      </c>
      <c r="AE87">
        <v>0</v>
      </c>
      <c r="AF87">
        <v>0</v>
      </c>
      <c r="AG87">
        <v>0</v>
      </c>
      <c r="AH87" t="s">
        <v>168</v>
      </c>
      <c r="AI87" s="1">
        <v>44532.50677083333</v>
      </c>
      <c r="AJ87">
        <v>184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14</v>
      </c>
      <c r="AQ87">
        <v>0</v>
      </c>
      <c r="AR87">
        <v>0</v>
      </c>
      <c r="AS87">
        <v>0</v>
      </c>
      <c r="AT87" t="s">
        <v>88</v>
      </c>
      <c r="AU87" t="s">
        <v>88</v>
      </c>
      <c r="AV87" t="s">
        <v>88</v>
      </c>
      <c r="AW87" t="s">
        <v>88</v>
      </c>
      <c r="AX87" t="s">
        <v>88</v>
      </c>
      <c r="AY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</row>
    <row r="88" spans="1:57">
      <c r="A88" t="s">
        <v>324</v>
      </c>
      <c r="B88" t="s">
        <v>80</v>
      </c>
      <c r="C88" t="s">
        <v>325</v>
      </c>
      <c r="D88" t="s">
        <v>82</v>
      </c>
      <c r="E88" s="2" t="str">
        <f>HYPERLINK("capsilon://?command=openfolder&amp;siteaddress=FAM.docvelocity-na8.net&amp;folderid=FXDA579931-E83D-D9FF-264F-A4E6BC0F09BA","FX21114913")</f>
        <v>FX21114913</v>
      </c>
      <c r="F88" t="s">
        <v>19</v>
      </c>
      <c r="G88" t="s">
        <v>19</v>
      </c>
      <c r="H88" t="s">
        <v>83</v>
      </c>
      <c r="I88" t="s">
        <v>326</v>
      </c>
      <c r="J88">
        <v>66</v>
      </c>
      <c r="K88" t="s">
        <v>85</v>
      </c>
      <c r="L88" t="s">
        <v>86</v>
      </c>
      <c r="M88" t="s">
        <v>87</v>
      </c>
      <c r="N88">
        <v>1</v>
      </c>
      <c r="O88" s="1">
        <v>44532.425208333334</v>
      </c>
      <c r="P88" s="1">
        <v>44532.431261574071</v>
      </c>
      <c r="Q88">
        <v>229</v>
      </c>
      <c r="R88">
        <v>294</v>
      </c>
      <c r="S88" t="b">
        <v>0</v>
      </c>
      <c r="T88" t="s">
        <v>88</v>
      </c>
      <c r="U88" t="b">
        <v>0</v>
      </c>
      <c r="V88" t="s">
        <v>160</v>
      </c>
      <c r="W88" s="1">
        <v>44532.431261574071</v>
      </c>
      <c r="X88">
        <v>119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66</v>
      </c>
      <c r="AE88">
        <v>52</v>
      </c>
      <c r="AF88">
        <v>0</v>
      </c>
      <c r="AG88">
        <v>1</v>
      </c>
      <c r="AH88" t="s">
        <v>88</v>
      </c>
      <c r="AI88" t="s">
        <v>88</v>
      </c>
      <c r="AJ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</row>
    <row r="89" spans="1:57">
      <c r="A89" t="s">
        <v>327</v>
      </c>
      <c r="B89" t="s">
        <v>80</v>
      </c>
      <c r="C89" t="s">
        <v>328</v>
      </c>
      <c r="D89" t="s">
        <v>82</v>
      </c>
      <c r="E89" s="2" t="str">
        <f>HYPERLINK("capsilon://?command=openfolder&amp;siteaddress=FAM.docvelocity-na8.net&amp;folderid=FX07C3D1AE-CFB0-B37B-9A11-6D246A32A5A1","FX21116710")</f>
        <v>FX21116710</v>
      </c>
      <c r="F89" t="s">
        <v>19</v>
      </c>
      <c r="G89" t="s">
        <v>19</v>
      </c>
      <c r="H89" t="s">
        <v>83</v>
      </c>
      <c r="I89" t="s">
        <v>329</v>
      </c>
      <c r="J89">
        <v>28</v>
      </c>
      <c r="K89" t="s">
        <v>85</v>
      </c>
      <c r="L89" t="s">
        <v>86</v>
      </c>
      <c r="M89" t="s">
        <v>87</v>
      </c>
      <c r="N89">
        <v>2</v>
      </c>
      <c r="O89" s="1">
        <v>44532.43</v>
      </c>
      <c r="P89" s="1">
        <v>44532.506678240738</v>
      </c>
      <c r="Q89">
        <v>6393</v>
      </c>
      <c r="R89">
        <v>232</v>
      </c>
      <c r="S89" t="b">
        <v>0</v>
      </c>
      <c r="T89" t="s">
        <v>88</v>
      </c>
      <c r="U89" t="b">
        <v>0</v>
      </c>
      <c r="V89" t="s">
        <v>132</v>
      </c>
      <c r="W89" s="1">
        <v>44532.431851851848</v>
      </c>
      <c r="X89">
        <v>78</v>
      </c>
      <c r="Y89">
        <v>21</v>
      </c>
      <c r="Z89">
        <v>0</v>
      </c>
      <c r="AA89">
        <v>21</v>
      </c>
      <c r="AB89">
        <v>0</v>
      </c>
      <c r="AC89">
        <v>0</v>
      </c>
      <c r="AD89">
        <v>7</v>
      </c>
      <c r="AE89">
        <v>0</v>
      </c>
      <c r="AF89">
        <v>0</v>
      </c>
      <c r="AG89">
        <v>0</v>
      </c>
      <c r="AH89" t="s">
        <v>94</v>
      </c>
      <c r="AI89" s="1">
        <v>44532.506678240738</v>
      </c>
      <c r="AJ89">
        <v>154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</row>
    <row r="90" spans="1:57">
      <c r="A90" t="s">
        <v>330</v>
      </c>
      <c r="B90" t="s">
        <v>80</v>
      </c>
      <c r="C90" t="s">
        <v>331</v>
      </c>
      <c r="D90" t="s">
        <v>82</v>
      </c>
      <c r="E90" s="2" t="str">
        <f>HYPERLINK("capsilon://?command=openfolder&amp;siteaddress=FAM.docvelocity-na8.net&amp;folderid=FXCADEC6CD-7ABB-6195-71EC-CA819880D839","FX21116325")</f>
        <v>FX21116325</v>
      </c>
      <c r="F90" t="s">
        <v>19</v>
      </c>
      <c r="G90" t="s">
        <v>19</v>
      </c>
      <c r="H90" t="s">
        <v>83</v>
      </c>
      <c r="I90" t="s">
        <v>332</v>
      </c>
      <c r="J90">
        <v>56</v>
      </c>
      <c r="K90" t="s">
        <v>85</v>
      </c>
      <c r="L90" t="s">
        <v>86</v>
      </c>
      <c r="M90" t="s">
        <v>87</v>
      </c>
      <c r="N90">
        <v>2</v>
      </c>
      <c r="O90" s="1">
        <v>44532.430162037039</v>
      </c>
      <c r="P90" s="1">
        <v>44532.510023148148</v>
      </c>
      <c r="Q90">
        <v>6340</v>
      </c>
      <c r="R90">
        <v>560</v>
      </c>
      <c r="S90" t="b">
        <v>0</v>
      </c>
      <c r="T90" t="s">
        <v>88</v>
      </c>
      <c r="U90" t="b">
        <v>0</v>
      </c>
      <c r="V90" t="s">
        <v>132</v>
      </c>
      <c r="W90" s="1">
        <v>44532.434849537036</v>
      </c>
      <c r="X90">
        <v>259</v>
      </c>
      <c r="Y90">
        <v>42</v>
      </c>
      <c r="Z90">
        <v>0</v>
      </c>
      <c r="AA90">
        <v>42</v>
      </c>
      <c r="AB90">
        <v>0</v>
      </c>
      <c r="AC90">
        <v>14</v>
      </c>
      <c r="AD90">
        <v>14</v>
      </c>
      <c r="AE90">
        <v>0</v>
      </c>
      <c r="AF90">
        <v>0</v>
      </c>
      <c r="AG90">
        <v>0</v>
      </c>
      <c r="AH90" t="s">
        <v>94</v>
      </c>
      <c r="AI90" s="1">
        <v>44532.510023148148</v>
      </c>
      <c r="AJ90">
        <v>288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14</v>
      </c>
      <c r="AQ90">
        <v>0</v>
      </c>
      <c r="AR90">
        <v>0</v>
      </c>
      <c r="AS90">
        <v>0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</row>
    <row r="91" spans="1:57">
      <c r="A91" t="s">
        <v>333</v>
      </c>
      <c r="B91" t="s">
        <v>80</v>
      </c>
      <c r="C91" t="s">
        <v>331</v>
      </c>
      <c r="D91" t="s">
        <v>82</v>
      </c>
      <c r="E91" s="2" t="str">
        <f>HYPERLINK("capsilon://?command=openfolder&amp;siteaddress=FAM.docvelocity-na8.net&amp;folderid=FXCADEC6CD-7ABB-6195-71EC-CA819880D839","FX21116325")</f>
        <v>FX21116325</v>
      </c>
      <c r="F91" t="s">
        <v>19</v>
      </c>
      <c r="G91" t="s">
        <v>19</v>
      </c>
      <c r="H91" t="s">
        <v>83</v>
      </c>
      <c r="I91" t="s">
        <v>334</v>
      </c>
      <c r="J91">
        <v>56</v>
      </c>
      <c r="K91" t="s">
        <v>85</v>
      </c>
      <c r="L91" t="s">
        <v>86</v>
      </c>
      <c r="M91" t="s">
        <v>87</v>
      </c>
      <c r="N91">
        <v>2</v>
      </c>
      <c r="O91" s="1">
        <v>44532.430601851855</v>
      </c>
      <c r="P91" s="1">
        <v>44532.509479166663</v>
      </c>
      <c r="Q91">
        <v>6119</v>
      </c>
      <c r="R91">
        <v>696</v>
      </c>
      <c r="S91" t="b">
        <v>0</v>
      </c>
      <c r="T91" t="s">
        <v>88</v>
      </c>
      <c r="U91" t="b">
        <v>0</v>
      </c>
      <c r="V91" t="s">
        <v>146</v>
      </c>
      <c r="W91" s="1">
        <v>44532.474745370368</v>
      </c>
      <c r="X91">
        <v>463</v>
      </c>
      <c r="Y91">
        <v>42</v>
      </c>
      <c r="Z91">
        <v>0</v>
      </c>
      <c r="AA91">
        <v>42</v>
      </c>
      <c r="AB91">
        <v>0</v>
      </c>
      <c r="AC91">
        <v>19</v>
      </c>
      <c r="AD91">
        <v>14</v>
      </c>
      <c r="AE91">
        <v>0</v>
      </c>
      <c r="AF91">
        <v>0</v>
      </c>
      <c r="AG91">
        <v>0</v>
      </c>
      <c r="AH91" t="s">
        <v>168</v>
      </c>
      <c r="AI91" s="1">
        <v>44532.509479166663</v>
      </c>
      <c r="AJ91">
        <v>233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13</v>
      </c>
      <c r="AQ91">
        <v>0</v>
      </c>
      <c r="AR91">
        <v>0</v>
      </c>
      <c r="AS91">
        <v>0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</row>
    <row r="92" spans="1:57">
      <c r="A92" t="s">
        <v>335</v>
      </c>
      <c r="B92" t="s">
        <v>80</v>
      </c>
      <c r="C92" t="s">
        <v>314</v>
      </c>
      <c r="D92" t="s">
        <v>82</v>
      </c>
      <c r="E92" s="2" t="str">
        <f>HYPERLINK("capsilon://?command=openfolder&amp;siteaddress=FAM.docvelocity-na8.net&amp;folderid=FXA74836C5-568E-CA5B-60B9-ED2BD7FA3639","FX21117802")</f>
        <v>FX21117802</v>
      </c>
      <c r="F92" t="s">
        <v>19</v>
      </c>
      <c r="G92" t="s">
        <v>19</v>
      </c>
      <c r="H92" t="s">
        <v>83</v>
      </c>
      <c r="I92" t="s">
        <v>315</v>
      </c>
      <c r="J92">
        <v>100</v>
      </c>
      <c r="K92" t="s">
        <v>85</v>
      </c>
      <c r="L92" t="s">
        <v>86</v>
      </c>
      <c r="M92" t="s">
        <v>87</v>
      </c>
      <c r="N92">
        <v>2</v>
      </c>
      <c r="O92" s="1">
        <v>44532.431990740741</v>
      </c>
      <c r="P92" s="1">
        <v>44532.480497685188</v>
      </c>
      <c r="Q92">
        <v>2317</v>
      </c>
      <c r="R92">
        <v>1874</v>
      </c>
      <c r="S92" t="b">
        <v>0</v>
      </c>
      <c r="T92" t="s">
        <v>88</v>
      </c>
      <c r="U92" t="b">
        <v>1</v>
      </c>
      <c r="V92" t="s">
        <v>146</v>
      </c>
      <c r="W92" s="1">
        <v>44532.465624999997</v>
      </c>
      <c r="X92">
        <v>1002</v>
      </c>
      <c r="Y92">
        <v>92</v>
      </c>
      <c r="Z92">
        <v>0</v>
      </c>
      <c r="AA92">
        <v>92</v>
      </c>
      <c r="AB92">
        <v>0</v>
      </c>
      <c r="AC92">
        <v>64</v>
      </c>
      <c r="AD92">
        <v>8</v>
      </c>
      <c r="AE92">
        <v>0</v>
      </c>
      <c r="AF92">
        <v>0</v>
      </c>
      <c r="AG92">
        <v>0</v>
      </c>
      <c r="AH92" t="s">
        <v>94</v>
      </c>
      <c r="AI92" s="1">
        <v>44532.480497685188</v>
      </c>
      <c r="AJ92">
        <v>842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0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</row>
    <row r="93" spans="1:57">
      <c r="A93" t="s">
        <v>336</v>
      </c>
      <c r="B93" t="s">
        <v>80</v>
      </c>
      <c r="C93" t="s">
        <v>325</v>
      </c>
      <c r="D93" t="s">
        <v>82</v>
      </c>
      <c r="E93" s="2" t="str">
        <f>HYPERLINK("capsilon://?command=openfolder&amp;siteaddress=FAM.docvelocity-na8.net&amp;folderid=FXDA579931-E83D-D9FF-264F-A4E6BC0F09BA","FX21114913")</f>
        <v>FX21114913</v>
      </c>
      <c r="F93" t="s">
        <v>19</v>
      </c>
      <c r="G93" t="s">
        <v>19</v>
      </c>
      <c r="H93" t="s">
        <v>83</v>
      </c>
      <c r="I93" t="s">
        <v>326</v>
      </c>
      <c r="J93">
        <v>38</v>
      </c>
      <c r="K93" t="s">
        <v>85</v>
      </c>
      <c r="L93" t="s">
        <v>86</v>
      </c>
      <c r="M93" t="s">
        <v>87</v>
      </c>
      <c r="N93">
        <v>2</v>
      </c>
      <c r="O93" s="1">
        <v>44532.432326388887</v>
      </c>
      <c r="P93" s="1">
        <v>44532.484953703701</v>
      </c>
      <c r="Q93">
        <v>3820</v>
      </c>
      <c r="R93">
        <v>727</v>
      </c>
      <c r="S93" t="b">
        <v>0</v>
      </c>
      <c r="T93" t="s">
        <v>88</v>
      </c>
      <c r="U93" t="b">
        <v>1</v>
      </c>
      <c r="V93" t="s">
        <v>146</v>
      </c>
      <c r="W93" s="1">
        <v>44532.469375000001</v>
      </c>
      <c r="X93">
        <v>323</v>
      </c>
      <c r="Y93">
        <v>37</v>
      </c>
      <c r="Z93">
        <v>0</v>
      </c>
      <c r="AA93">
        <v>37</v>
      </c>
      <c r="AB93">
        <v>0</v>
      </c>
      <c r="AC93">
        <v>24</v>
      </c>
      <c r="AD93">
        <v>1</v>
      </c>
      <c r="AE93">
        <v>0</v>
      </c>
      <c r="AF93">
        <v>0</v>
      </c>
      <c r="AG93">
        <v>0</v>
      </c>
      <c r="AH93" t="s">
        <v>94</v>
      </c>
      <c r="AI93" s="1">
        <v>44532.484953703701</v>
      </c>
      <c r="AJ93">
        <v>385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</row>
    <row r="94" spans="1:57">
      <c r="A94" t="s">
        <v>337</v>
      </c>
      <c r="B94" t="s">
        <v>80</v>
      </c>
      <c r="C94" t="s">
        <v>328</v>
      </c>
      <c r="D94" t="s">
        <v>82</v>
      </c>
      <c r="E94" s="2" t="str">
        <f>HYPERLINK("capsilon://?command=openfolder&amp;siteaddress=FAM.docvelocity-na8.net&amp;folderid=FX07C3D1AE-CFB0-B37B-9A11-6D246A32A5A1","FX21116710")</f>
        <v>FX21116710</v>
      </c>
      <c r="F94" t="s">
        <v>19</v>
      </c>
      <c r="G94" t="s">
        <v>19</v>
      </c>
      <c r="H94" t="s">
        <v>83</v>
      </c>
      <c r="I94" t="s">
        <v>338</v>
      </c>
      <c r="J94">
        <v>102</v>
      </c>
      <c r="K94" t="s">
        <v>85</v>
      </c>
      <c r="L94" t="s">
        <v>86</v>
      </c>
      <c r="M94" t="s">
        <v>87</v>
      </c>
      <c r="N94">
        <v>2</v>
      </c>
      <c r="O94" s="1">
        <v>44532.435729166667</v>
      </c>
      <c r="P94" s="1">
        <v>44532.515185185184</v>
      </c>
      <c r="Q94">
        <v>5994</v>
      </c>
      <c r="R94">
        <v>871</v>
      </c>
      <c r="S94" t="b">
        <v>0</v>
      </c>
      <c r="T94" t="s">
        <v>88</v>
      </c>
      <c r="U94" t="b">
        <v>0</v>
      </c>
      <c r="V94" t="s">
        <v>132</v>
      </c>
      <c r="W94" s="1">
        <v>44532.478275462963</v>
      </c>
      <c r="X94">
        <v>370</v>
      </c>
      <c r="Y94">
        <v>97</v>
      </c>
      <c r="Z94">
        <v>0</v>
      </c>
      <c r="AA94">
        <v>97</v>
      </c>
      <c r="AB94">
        <v>0</v>
      </c>
      <c r="AC94">
        <v>39</v>
      </c>
      <c r="AD94">
        <v>5</v>
      </c>
      <c r="AE94">
        <v>0</v>
      </c>
      <c r="AF94">
        <v>0</v>
      </c>
      <c r="AG94">
        <v>0</v>
      </c>
      <c r="AH94" t="s">
        <v>168</v>
      </c>
      <c r="AI94" s="1">
        <v>44532.515185185184</v>
      </c>
      <c r="AJ94">
        <v>492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0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</row>
    <row r="95" spans="1:57">
      <c r="A95" t="s">
        <v>339</v>
      </c>
      <c r="B95" t="s">
        <v>80</v>
      </c>
      <c r="C95" t="s">
        <v>328</v>
      </c>
      <c r="D95" t="s">
        <v>82</v>
      </c>
      <c r="E95" s="2" t="str">
        <f>HYPERLINK("capsilon://?command=openfolder&amp;siteaddress=FAM.docvelocity-na8.net&amp;folderid=FX07C3D1AE-CFB0-B37B-9A11-6D246A32A5A1","FX21116710")</f>
        <v>FX21116710</v>
      </c>
      <c r="F95" t="s">
        <v>19</v>
      </c>
      <c r="G95" t="s">
        <v>19</v>
      </c>
      <c r="H95" t="s">
        <v>83</v>
      </c>
      <c r="I95" t="s">
        <v>340</v>
      </c>
      <c r="J95">
        <v>97</v>
      </c>
      <c r="K95" t="s">
        <v>85</v>
      </c>
      <c r="L95" t="s">
        <v>86</v>
      </c>
      <c r="M95" t="s">
        <v>87</v>
      </c>
      <c r="N95">
        <v>2</v>
      </c>
      <c r="O95" s="1">
        <v>44532.436111111114</v>
      </c>
      <c r="P95" s="1">
        <v>44532.516446759262</v>
      </c>
      <c r="Q95">
        <v>6002</v>
      </c>
      <c r="R95">
        <v>939</v>
      </c>
      <c r="S95" t="b">
        <v>0</v>
      </c>
      <c r="T95" t="s">
        <v>88</v>
      </c>
      <c r="U95" t="b">
        <v>0</v>
      </c>
      <c r="V95" t="s">
        <v>146</v>
      </c>
      <c r="W95" s="1">
        <v>44532.478668981479</v>
      </c>
      <c r="X95">
        <v>338</v>
      </c>
      <c r="Y95">
        <v>92</v>
      </c>
      <c r="Z95">
        <v>0</v>
      </c>
      <c r="AA95">
        <v>92</v>
      </c>
      <c r="AB95">
        <v>0</v>
      </c>
      <c r="AC95">
        <v>38</v>
      </c>
      <c r="AD95">
        <v>5</v>
      </c>
      <c r="AE95">
        <v>0</v>
      </c>
      <c r="AF95">
        <v>0</v>
      </c>
      <c r="AG95">
        <v>0</v>
      </c>
      <c r="AH95" t="s">
        <v>94</v>
      </c>
      <c r="AI95" s="1">
        <v>44532.516446759262</v>
      </c>
      <c r="AJ95">
        <v>601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</v>
      </c>
      <c r="AQ95">
        <v>0</v>
      </c>
      <c r="AR95">
        <v>0</v>
      </c>
      <c r="AS95">
        <v>0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</row>
    <row r="96" spans="1:57">
      <c r="A96" t="s">
        <v>341</v>
      </c>
      <c r="B96" t="s">
        <v>80</v>
      </c>
      <c r="C96" t="s">
        <v>342</v>
      </c>
      <c r="D96" t="s">
        <v>82</v>
      </c>
      <c r="E96" s="2" t="str">
        <f>HYPERLINK("capsilon://?command=openfolder&amp;siteaddress=FAM.docvelocity-na8.net&amp;folderid=FXE41F56EC-D879-DF9B-38C8-B7A1CD903180","FX211110217")</f>
        <v>FX211110217</v>
      </c>
      <c r="F96" t="s">
        <v>19</v>
      </c>
      <c r="G96" t="s">
        <v>19</v>
      </c>
      <c r="H96" t="s">
        <v>83</v>
      </c>
      <c r="I96" t="s">
        <v>343</v>
      </c>
      <c r="J96">
        <v>66</v>
      </c>
      <c r="K96" t="s">
        <v>85</v>
      </c>
      <c r="L96" t="s">
        <v>86</v>
      </c>
      <c r="M96" t="s">
        <v>87</v>
      </c>
      <c r="N96">
        <v>2</v>
      </c>
      <c r="O96" s="1">
        <v>44532.458379629628</v>
      </c>
      <c r="P96" s="1">
        <v>44532.525000000001</v>
      </c>
      <c r="Q96">
        <v>4687</v>
      </c>
      <c r="R96">
        <v>1069</v>
      </c>
      <c r="S96" t="b">
        <v>0</v>
      </c>
      <c r="T96" t="s">
        <v>88</v>
      </c>
      <c r="U96" t="b">
        <v>0</v>
      </c>
      <c r="V96" t="s">
        <v>132</v>
      </c>
      <c r="W96" s="1">
        <v>44532.487164351849</v>
      </c>
      <c r="X96">
        <v>767</v>
      </c>
      <c r="Y96">
        <v>52</v>
      </c>
      <c r="Z96">
        <v>0</v>
      </c>
      <c r="AA96">
        <v>52</v>
      </c>
      <c r="AB96">
        <v>0</v>
      </c>
      <c r="AC96">
        <v>28</v>
      </c>
      <c r="AD96">
        <v>14</v>
      </c>
      <c r="AE96">
        <v>0</v>
      </c>
      <c r="AF96">
        <v>0</v>
      </c>
      <c r="AG96">
        <v>0</v>
      </c>
      <c r="AH96" t="s">
        <v>168</v>
      </c>
      <c r="AI96" s="1">
        <v>44532.525000000001</v>
      </c>
      <c r="AJ96">
        <v>284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</v>
      </c>
      <c r="AQ96">
        <v>0</v>
      </c>
      <c r="AR96">
        <v>0</v>
      </c>
      <c r="AS96">
        <v>0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</row>
    <row r="97" spans="1:57">
      <c r="A97" t="s">
        <v>344</v>
      </c>
      <c r="B97" t="s">
        <v>80</v>
      </c>
      <c r="C97" t="s">
        <v>96</v>
      </c>
      <c r="D97" t="s">
        <v>82</v>
      </c>
      <c r="E97" s="2" t="str">
        <f>HYPERLINK("capsilon://?command=openfolder&amp;siteaddress=FAM.docvelocity-na8.net&amp;folderid=FX3E01EF46-341C-8E13-E263-AD0B258CB4ED","FX21118529")</f>
        <v>FX21118529</v>
      </c>
      <c r="F97" t="s">
        <v>19</v>
      </c>
      <c r="G97" t="s">
        <v>19</v>
      </c>
      <c r="H97" t="s">
        <v>83</v>
      </c>
      <c r="I97" t="s">
        <v>345</v>
      </c>
      <c r="J97">
        <v>30</v>
      </c>
      <c r="K97" t="s">
        <v>85</v>
      </c>
      <c r="L97" t="s">
        <v>86</v>
      </c>
      <c r="M97" t="s">
        <v>87</v>
      </c>
      <c r="N97">
        <v>2</v>
      </c>
      <c r="O97" s="1">
        <v>44532.460127314815</v>
      </c>
      <c r="P97" s="1">
        <v>44532.526099537034</v>
      </c>
      <c r="Q97">
        <v>5524</v>
      </c>
      <c r="R97">
        <v>176</v>
      </c>
      <c r="S97" t="b">
        <v>0</v>
      </c>
      <c r="T97" t="s">
        <v>88</v>
      </c>
      <c r="U97" t="b">
        <v>0</v>
      </c>
      <c r="V97" t="s">
        <v>146</v>
      </c>
      <c r="W97" s="1">
        <v>44532.479629629626</v>
      </c>
      <c r="X97">
        <v>82</v>
      </c>
      <c r="Y97">
        <v>9</v>
      </c>
      <c r="Z97">
        <v>0</v>
      </c>
      <c r="AA97">
        <v>9</v>
      </c>
      <c r="AB97">
        <v>0</v>
      </c>
      <c r="AC97">
        <v>4</v>
      </c>
      <c r="AD97">
        <v>21</v>
      </c>
      <c r="AE97">
        <v>0</v>
      </c>
      <c r="AF97">
        <v>0</v>
      </c>
      <c r="AG97">
        <v>0</v>
      </c>
      <c r="AH97" t="s">
        <v>168</v>
      </c>
      <c r="AI97" s="1">
        <v>44532.526099537034</v>
      </c>
      <c r="AJ97">
        <v>94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21</v>
      </c>
      <c r="AQ97">
        <v>0</v>
      </c>
      <c r="AR97">
        <v>0</v>
      </c>
      <c r="AS97">
        <v>0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</row>
    <row r="98" spans="1:57">
      <c r="A98" t="s">
        <v>346</v>
      </c>
      <c r="B98" t="s">
        <v>80</v>
      </c>
      <c r="C98" t="s">
        <v>347</v>
      </c>
      <c r="D98" t="s">
        <v>82</v>
      </c>
      <c r="E98" s="2" t="str">
        <f>HYPERLINK("capsilon://?command=openfolder&amp;siteaddress=FAM.docvelocity-na8.net&amp;folderid=FX4ACE8849-BB93-8F27-2FF7-CBB1F45E2C31","FX21114964")</f>
        <v>FX21114964</v>
      </c>
      <c r="F98" t="s">
        <v>19</v>
      </c>
      <c r="G98" t="s">
        <v>19</v>
      </c>
      <c r="H98" t="s">
        <v>83</v>
      </c>
      <c r="I98" t="s">
        <v>348</v>
      </c>
      <c r="J98">
        <v>114</v>
      </c>
      <c r="K98" t="s">
        <v>85</v>
      </c>
      <c r="L98" t="s">
        <v>86</v>
      </c>
      <c r="M98" t="s">
        <v>87</v>
      </c>
      <c r="N98">
        <v>1</v>
      </c>
      <c r="O98" s="1">
        <v>44532.475775462961</v>
      </c>
      <c r="P98" s="1">
        <v>44532.481504629628</v>
      </c>
      <c r="Q98">
        <v>384</v>
      </c>
      <c r="R98">
        <v>111</v>
      </c>
      <c r="S98" t="b">
        <v>0</v>
      </c>
      <c r="T98" t="s">
        <v>88</v>
      </c>
      <c r="U98" t="b">
        <v>0</v>
      </c>
      <c r="V98" t="s">
        <v>125</v>
      </c>
      <c r="W98" s="1">
        <v>44532.481504629628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114</v>
      </c>
      <c r="AE98">
        <v>109</v>
      </c>
      <c r="AF98">
        <v>0</v>
      </c>
      <c r="AG98">
        <v>2</v>
      </c>
      <c r="AH98" t="s">
        <v>88</v>
      </c>
      <c r="AI98" t="s">
        <v>88</v>
      </c>
      <c r="AJ98" t="s">
        <v>88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</row>
    <row r="99" spans="1:57">
      <c r="A99" t="s">
        <v>349</v>
      </c>
      <c r="B99" t="s">
        <v>80</v>
      </c>
      <c r="C99" t="s">
        <v>350</v>
      </c>
      <c r="D99" t="s">
        <v>82</v>
      </c>
      <c r="E99" s="2" t="str">
        <f>HYPERLINK("capsilon://?command=openfolder&amp;siteaddress=FAM.docvelocity-na8.net&amp;folderid=FX5BBC5892-7509-AE1C-1225-8DCD1DB78EF4","FX21118784")</f>
        <v>FX21118784</v>
      </c>
      <c r="F99" t="s">
        <v>19</v>
      </c>
      <c r="G99" t="s">
        <v>19</v>
      </c>
      <c r="H99" t="s">
        <v>83</v>
      </c>
      <c r="I99" t="s">
        <v>351</v>
      </c>
      <c r="J99">
        <v>62</v>
      </c>
      <c r="K99" t="s">
        <v>85</v>
      </c>
      <c r="L99" t="s">
        <v>86</v>
      </c>
      <c r="M99" t="s">
        <v>87</v>
      </c>
      <c r="N99">
        <v>2</v>
      </c>
      <c r="O99" s="1">
        <v>44532.483993055554</v>
      </c>
      <c r="P99" s="1">
        <v>44532.529409722221</v>
      </c>
      <c r="Q99">
        <v>3049</v>
      </c>
      <c r="R99">
        <v>875</v>
      </c>
      <c r="S99" t="b">
        <v>0</v>
      </c>
      <c r="T99" t="s">
        <v>88</v>
      </c>
      <c r="U99" t="b">
        <v>0</v>
      </c>
      <c r="V99" t="s">
        <v>132</v>
      </c>
      <c r="W99" s="1">
        <v>44532.494004629632</v>
      </c>
      <c r="X99">
        <v>590</v>
      </c>
      <c r="Y99">
        <v>73</v>
      </c>
      <c r="Z99">
        <v>0</v>
      </c>
      <c r="AA99">
        <v>73</v>
      </c>
      <c r="AB99">
        <v>0</v>
      </c>
      <c r="AC99">
        <v>51</v>
      </c>
      <c r="AD99">
        <v>-11</v>
      </c>
      <c r="AE99">
        <v>0</v>
      </c>
      <c r="AF99">
        <v>0</v>
      </c>
      <c r="AG99">
        <v>0</v>
      </c>
      <c r="AH99" t="s">
        <v>168</v>
      </c>
      <c r="AI99" s="1">
        <v>44532.529409722221</v>
      </c>
      <c r="AJ99">
        <v>285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-12</v>
      </c>
      <c r="AQ99">
        <v>0</v>
      </c>
      <c r="AR99">
        <v>0</v>
      </c>
      <c r="AS99">
        <v>0</v>
      </c>
      <c r="AT99" t="s">
        <v>88</v>
      </c>
      <c r="AU99" t="s">
        <v>88</v>
      </c>
      <c r="AV99" t="s">
        <v>88</v>
      </c>
      <c r="AW99" t="s">
        <v>88</v>
      </c>
      <c r="AX99" t="s">
        <v>88</v>
      </c>
      <c r="AY99" t="s">
        <v>88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</row>
    <row r="100" spans="1:57">
      <c r="A100" t="s">
        <v>352</v>
      </c>
      <c r="B100" t="s">
        <v>80</v>
      </c>
      <c r="C100" t="s">
        <v>347</v>
      </c>
      <c r="D100" t="s">
        <v>82</v>
      </c>
      <c r="E100" s="2" t="str">
        <f>HYPERLINK("capsilon://?command=openfolder&amp;siteaddress=FAM.docvelocity-na8.net&amp;folderid=FX4ACE8849-BB93-8F27-2FF7-CBB1F45E2C31","FX21114964")</f>
        <v>FX21114964</v>
      </c>
      <c r="F100" t="s">
        <v>19</v>
      </c>
      <c r="G100" t="s">
        <v>19</v>
      </c>
      <c r="H100" t="s">
        <v>83</v>
      </c>
      <c r="I100" t="s">
        <v>348</v>
      </c>
      <c r="J100">
        <v>188</v>
      </c>
      <c r="K100" t="s">
        <v>85</v>
      </c>
      <c r="L100" t="s">
        <v>86</v>
      </c>
      <c r="M100" t="s">
        <v>87</v>
      </c>
      <c r="N100">
        <v>2</v>
      </c>
      <c r="O100" s="1">
        <v>44532.487337962964</v>
      </c>
      <c r="P100" s="1">
        <v>44532.521701388891</v>
      </c>
      <c r="Q100">
        <v>1344</v>
      </c>
      <c r="R100">
        <v>1625</v>
      </c>
      <c r="S100" t="b">
        <v>0</v>
      </c>
      <c r="T100" t="s">
        <v>88</v>
      </c>
      <c r="U100" t="b">
        <v>1</v>
      </c>
      <c r="V100" t="s">
        <v>93</v>
      </c>
      <c r="W100" s="1">
        <v>44532.513495370367</v>
      </c>
      <c r="X100">
        <v>1048</v>
      </c>
      <c r="Y100">
        <v>158</v>
      </c>
      <c r="Z100">
        <v>0</v>
      </c>
      <c r="AA100">
        <v>158</v>
      </c>
      <c r="AB100">
        <v>0</v>
      </c>
      <c r="AC100">
        <v>66</v>
      </c>
      <c r="AD100">
        <v>30</v>
      </c>
      <c r="AE100">
        <v>0</v>
      </c>
      <c r="AF100">
        <v>0</v>
      </c>
      <c r="AG100">
        <v>0</v>
      </c>
      <c r="AH100" t="s">
        <v>168</v>
      </c>
      <c r="AI100" s="1">
        <v>44532.521701388891</v>
      </c>
      <c r="AJ100">
        <v>562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</v>
      </c>
      <c r="AQ100">
        <v>0</v>
      </c>
      <c r="AR100">
        <v>0</v>
      </c>
      <c r="AS100">
        <v>0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</row>
    <row r="101" spans="1:57">
      <c r="A101" t="s">
        <v>353</v>
      </c>
      <c r="B101" t="s">
        <v>80</v>
      </c>
      <c r="C101" t="s">
        <v>350</v>
      </c>
      <c r="D101" t="s">
        <v>82</v>
      </c>
      <c r="E101" s="2" t="str">
        <f>HYPERLINK("capsilon://?command=openfolder&amp;siteaddress=FAM.docvelocity-na8.net&amp;folderid=FX5BBC5892-7509-AE1C-1225-8DCD1DB78EF4","FX21118784")</f>
        <v>FX21118784</v>
      </c>
      <c r="F101" t="s">
        <v>19</v>
      </c>
      <c r="G101" t="s">
        <v>19</v>
      </c>
      <c r="H101" t="s">
        <v>83</v>
      </c>
      <c r="I101" t="s">
        <v>354</v>
      </c>
      <c r="J101">
        <v>65</v>
      </c>
      <c r="K101" t="s">
        <v>85</v>
      </c>
      <c r="L101" t="s">
        <v>86</v>
      </c>
      <c r="M101" t="s">
        <v>87</v>
      </c>
      <c r="N101">
        <v>2</v>
      </c>
      <c r="O101" s="1">
        <v>44532.488333333335</v>
      </c>
      <c r="P101" s="1">
        <v>44532.532488425924</v>
      </c>
      <c r="Q101">
        <v>2991</v>
      </c>
      <c r="R101">
        <v>824</v>
      </c>
      <c r="S101" t="b">
        <v>0</v>
      </c>
      <c r="T101" t="s">
        <v>88</v>
      </c>
      <c r="U101" t="b">
        <v>0</v>
      </c>
      <c r="V101" t="s">
        <v>121</v>
      </c>
      <c r="W101" s="1">
        <v>44532.510138888887</v>
      </c>
      <c r="X101">
        <v>559</v>
      </c>
      <c r="Y101">
        <v>78</v>
      </c>
      <c r="Z101">
        <v>0</v>
      </c>
      <c r="AA101">
        <v>78</v>
      </c>
      <c r="AB101">
        <v>0</v>
      </c>
      <c r="AC101">
        <v>57</v>
      </c>
      <c r="AD101">
        <v>-13</v>
      </c>
      <c r="AE101">
        <v>0</v>
      </c>
      <c r="AF101">
        <v>0</v>
      </c>
      <c r="AG101">
        <v>0</v>
      </c>
      <c r="AH101" t="s">
        <v>168</v>
      </c>
      <c r="AI101" s="1">
        <v>44532.532488425924</v>
      </c>
      <c r="AJ101">
        <v>265</v>
      </c>
      <c r="AK101">
        <v>3</v>
      </c>
      <c r="AL101">
        <v>0</v>
      </c>
      <c r="AM101">
        <v>3</v>
      </c>
      <c r="AN101">
        <v>0</v>
      </c>
      <c r="AO101">
        <v>3</v>
      </c>
      <c r="AP101">
        <v>-16</v>
      </c>
      <c r="AQ101">
        <v>0</v>
      </c>
      <c r="AR101">
        <v>0</v>
      </c>
      <c r="AS101">
        <v>0</v>
      </c>
      <c r="AT101" t="s">
        <v>88</v>
      </c>
      <c r="AU101" t="s">
        <v>88</v>
      </c>
      <c r="AV101" t="s">
        <v>88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</row>
    <row r="102" spans="1:57">
      <c r="A102" t="s">
        <v>355</v>
      </c>
      <c r="B102" t="s">
        <v>80</v>
      </c>
      <c r="C102" t="s">
        <v>356</v>
      </c>
      <c r="D102" t="s">
        <v>82</v>
      </c>
      <c r="E102" s="2" t="str">
        <f>HYPERLINK("capsilon://?command=openfolder&amp;siteaddress=FAM.docvelocity-na8.net&amp;folderid=FXF42502A6-24E7-9D4A-508B-E1A3803B198F","FX211012221")</f>
        <v>FX211012221</v>
      </c>
      <c r="F102" t="s">
        <v>19</v>
      </c>
      <c r="G102" t="s">
        <v>19</v>
      </c>
      <c r="H102" t="s">
        <v>83</v>
      </c>
      <c r="I102" t="s">
        <v>357</v>
      </c>
      <c r="J102">
        <v>66</v>
      </c>
      <c r="K102" t="s">
        <v>85</v>
      </c>
      <c r="L102" t="s">
        <v>86</v>
      </c>
      <c r="M102" t="s">
        <v>87</v>
      </c>
      <c r="N102">
        <v>2</v>
      </c>
      <c r="O102" s="1">
        <v>44532.488379629627</v>
      </c>
      <c r="P102" s="1">
        <v>44532.530648148146</v>
      </c>
      <c r="Q102">
        <v>3606</v>
      </c>
      <c r="R102">
        <v>46</v>
      </c>
      <c r="S102" t="b">
        <v>0</v>
      </c>
      <c r="T102" t="s">
        <v>88</v>
      </c>
      <c r="U102" t="b">
        <v>0</v>
      </c>
      <c r="V102" t="s">
        <v>89</v>
      </c>
      <c r="W102" s="1">
        <v>44532.505798611113</v>
      </c>
      <c r="X102">
        <v>29</v>
      </c>
      <c r="Y102">
        <v>0</v>
      </c>
      <c r="Z102">
        <v>0</v>
      </c>
      <c r="AA102">
        <v>0</v>
      </c>
      <c r="AB102">
        <v>52</v>
      </c>
      <c r="AC102">
        <v>0</v>
      </c>
      <c r="AD102">
        <v>66</v>
      </c>
      <c r="AE102">
        <v>0</v>
      </c>
      <c r="AF102">
        <v>0</v>
      </c>
      <c r="AG102">
        <v>0</v>
      </c>
      <c r="AH102" t="s">
        <v>251</v>
      </c>
      <c r="AI102" s="1">
        <v>44532.530648148146</v>
      </c>
      <c r="AJ102">
        <v>17</v>
      </c>
      <c r="AK102">
        <v>0</v>
      </c>
      <c r="AL102">
        <v>0</v>
      </c>
      <c r="AM102">
        <v>0</v>
      </c>
      <c r="AN102">
        <v>52</v>
      </c>
      <c r="AO102">
        <v>0</v>
      </c>
      <c r="AP102">
        <v>66</v>
      </c>
      <c r="AQ102">
        <v>0</v>
      </c>
      <c r="AR102">
        <v>0</v>
      </c>
      <c r="AS102">
        <v>0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</row>
    <row r="103" spans="1:57">
      <c r="A103" t="s">
        <v>358</v>
      </c>
      <c r="B103" t="s">
        <v>80</v>
      </c>
      <c r="C103" t="s">
        <v>359</v>
      </c>
      <c r="D103" t="s">
        <v>82</v>
      </c>
      <c r="E103" s="2" t="str">
        <f>HYPERLINK("capsilon://?command=openfolder&amp;siteaddress=FAM.docvelocity-na8.net&amp;folderid=FXB6822EF6-BCBC-35E9-C0BF-D202C7C911A0","FX211113985")</f>
        <v>FX211113985</v>
      </c>
      <c r="F103" t="s">
        <v>19</v>
      </c>
      <c r="G103" t="s">
        <v>19</v>
      </c>
      <c r="H103" t="s">
        <v>83</v>
      </c>
      <c r="I103" t="s">
        <v>360</v>
      </c>
      <c r="J103">
        <v>66</v>
      </c>
      <c r="K103" t="s">
        <v>85</v>
      </c>
      <c r="L103" t="s">
        <v>86</v>
      </c>
      <c r="M103" t="s">
        <v>87</v>
      </c>
      <c r="N103">
        <v>2</v>
      </c>
      <c r="O103" s="1">
        <v>44532.490937499999</v>
      </c>
      <c r="P103" s="1">
        <v>44532.719131944446</v>
      </c>
      <c r="Q103">
        <v>17143</v>
      </c>
      <c r="R103">
        <v>2573</v>
      </c>
      <c r="S103" t="b">
        <v>0</v>
      </c>
      <c r="T103" t="s">
        <v>88</v>
      </c>
      <c r="U103" t="b">
        <v>0</v>
      </c>
      <c r="V103" t="s">
        <v>136</v>
      </c>
      <c r="W103" s="1">
        <v>44532.533738425926</v>
      </c>
      <c r="X103">
        <v>1890</v>
      </c>
      <c r="Y103">
        <v>53</v>
      </c>
      <c r="Z103">
        <v>0</v>
      </c>
      <c r="AA103">
        <v>53</v>
      </c>
      <c r="AB103">
        <v>0</v>
      </c>
      <c r="AC103">
        <v>25</v>
      </c>
      <c r="AD103">
        <v>13</v>
      </c>
      <c r="AE103">
        <v>0</v>
      </c>
      <c r="AF103">
        <v>0</v>
      </c>
      <c r="AG103">
        <v>0</v>
      </c>
      <c r="AH103" t="s">
        <v>168</v>
      </c>
      <c r="AI103" s="1">
        <v>44532.719131944446</v>
      </c>
      <c r="AJ103">
        <v>165</v>
      </c>
      <c r="AK103">
        <v>2</v>
      </c>
      <c r="AL103">
        <v>0</v>
      </c>
      <c r="AM103">
        <v>2</v>
      </c>
      <c r="AN103">
        <v>0</v>
      </c>
      <c r="AO103">
        <v>2</v>
      </c>
      <c r="AP103">
        <v>11</v>
      </c>
      <c r="AQ103">
        <v>0</v>
      </c>
      <c r="AR103">
        <v>0</v>
      </c>
      <c r="AS103">
        <v>0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</row>
    <row r="104" spans="1:57">
      <c r="A104" t="s">
        <v>361</v>
      </c>
      <c r="B104" t="s">
        <v>80</v>
      </c>
      <c r="C104" t="s">
        <v>362</v>
      </c>
      <c r="D104" t="s">
        <v>82</v>
      </c>
      <c r="E104" s="2" t="str">
        <f>HYPERLINK("capsilon://?command=openfolder&amp;siteaddress=FAM.docvelocity-na8.net&amp;folderid=FXD9D643B1-F15F-48C8-CE33-6ABB2EC90119","FX2110294")</f>
        <v>FX2110294</v>
      </c>
      <c r="F104" t="s">
        <v>19</v>
      </c>
      <c r="G104" t="s">
        <v>19</v>
      </c>
      <c r="H104" t="s">
        <v>83</v>
      </c>
      <c r="I104" t="s">
        <v>363</v>
      </c>
      <c r="J104">
        <v>56</v>
      </c>
      <c r="K104" t="s">
        <v>85</v>
      </c>
      <c r="L104" t="s">
        <v>86</v>
      </c>
      <c r="M104" t="s">
        <v>87</v>
      </c>
      <c r="N104">
        <v>1</v>
      </c>
      <c r="O104" s="1">
        <v>44532.509247685186</v>
      </c>
      <c r="P104" s="1">
        <v>44532.602465277778</v>
      </c>
      <c r="Q104">
        <v>7546</v>
      </c>
      <c r="R104">
        <v>508</v>
      </c>
      <c r="S104" t="b">
        <v>0</v>
      </c>
      <c r="T104" t="s">
        <v>88</v>
      </c>
      <c r="U104" t="b">
        <v>0</v>
      </c>
      <c r="V104" t="s">
        <v>125</v>
      </c>
      <c r="W104" s="1">
        <v>44532.602465277778</v>
      </c>
      <c r="X104">
        <v>291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56</v>
      </c>
      <c r="AE104">
        <v>42</v>
      </c>
      <c r="AF104">
        <v>0</v>
      </c>
      <c r="AG104">
        <v>4</v>
      </c>
      <c r="AH104" t="s">
        <v>88</v>
      </c>
      <c r="AI104" t="s">
        <v>88</v>
      </c>
      <c r="AJ104" t="s">
        <v>88</v>
      </c>
      <c r="AK104" t="s">
        <v>88</v>
      </c>
      <c r="AL104" t="s">
        <v>88</v>
      </c>
      <c r="AM104" t="s">
        <v>88</v>
      </c>
      <c r="AN104" t="s">
        <v>88</v>
      </c>
      <c r="AO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</row>
    <row r="105" spans="1:57">
      <c r="A105" t="s">
        <v>364</v>
      </c>
      <c r="B105" t="s">
        <v>80</v>
      </c>
      <c r="C105" t="s">
        <v>365</v>
      </c>
      <c r="D105" t="s">
        <v>82</v>
      </c>
      <c r="E105" s="2" t="str">
        <f>HYPERLINK("capsilon://?command=openfolder&amp;siteaddress=FAM.docvelocity-na8.net&amp;folderid=FX531D0E7D-658C-B149-53A2-5F207067B33F","FX21115865")</f>
        <v>FX21115865</v>
      </c>
      <c r="F105" t="s">
        <v>19</v>
      </c>
      <c r="G105" t="s">
        <v>19</v>
      </c>
      <c r="H105" t="s">
        <v>83</v>
      </c>
      <c r="I105" t="s">
        <v>366</v>
      </c>
      <c r="J105">
        <v>66</v>
      </c>
      <c r="K105" t="s">
        <v>85</v>
      </c>
      <c r="L105" t="s">
        <v>86</v>
      </c>
      <c r="M105" t="s">
        <v>87</v>
      </c>
      <c r="N105">
        <v>1</v>
      </c>
      <c r="O105" s="1">
        <v>44532.522604166668</v>
      </c>
      <c r="P105" s="1">
        <v>44532.603530092594</v>
      </c>
      <c r="Q105">
        <v>6655</v>
      </c>
      <c r="R105">
        <v>337</v>
      </c>
      <c r="S105" t="b">
        <v>0</v>
      </c>
      <c r="T105" t="s">
        <v>88</v>
      </c>
      <c r="U105" t="b">
        <v>0</v>
      </c>
      <c r="V105" t="s">
        <v>125</v>
      </c>
      <c r="W105" s="1">
        <v>44532.603530092594</v>
      </c>
      <c r="X105">
        <v>91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66</v>
      </c>
      <c r="AE105">
        <v>52</v>
      </c>
      <c r="AF105">
        <v>0</v>
      </c>
      <c r="AG105">
        <v>1</v>
      </c>
      <c r="AH105" t="s">
        <v>88</v>
      </c>
      <c r="AI105" t="s">
        <v>88</v>
      </c>
      <c r="AJ105" t="s">
        <v>88</v>
      </c>
      <c r="AK105" t="s">
        <v>88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AZ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</row>
    <row r="106" spans="1:57">
      <c r="A106" t="s">
        <v>367</v>
      </c>
      <c r="B106" t="s">
        <v>80</v>
      </c>
      <c r="C106" t="s">
        <v>365</v>
      </c>
      <c r="D106" t="s">
        <v>82</v>
      </c>
      <c r="E106" s="2" t="str">
        <f>HYPERLINK("capsilon://?command=openfolder&amp;siteaddress=FAM.docvelocity-na8.net&amp;folderid=FX531D0E7D-658C-B149-53A2-5F207067B33F","FX21115865")</f>
        <v>FX21115865</v>
      </c>
      <c r="F106" t="s">
        <v>19</v>
      </c>
      <c r="G106" t="s">
        <v>19</v>
      </c>
      <c r="H106" t="s">
        <v>83</v>
      </c>
      <c r="I106" t="s">
        <v>368</v>
      </c>
      <c r="J106">
        <v>66</v>
      </c>
      <c r="K106" t="s">
        <v>85</v>
      </c>
      <c r="L106" t="s">
        <v>86</v>
      </c>
      <c r="M106" t="s">
        <v>87</v>
      </c>
      <c r="N106">
        <v>1</v>
      </c>
      <c r="O106" s="1">
        <v>44532.523368055554</v>
      </c>
      <c r="P106" s="1">
        <v>44532.604259259257</v>
      </c>
      <c r="Q106">
        <v>6834</v>
      </c>
      <c r="R106">
        <v>155</v>
      </c>
      <c r="S106" t="b">
        <v>0</v>
      </c>
      <c r="T106" t="s">
        <v>88</v>
      </c>
      <c r="U106" t="b">
        <v>0</v>
      </c>
      <c r="V106" t="s">
        <v>125</v>
      </c>
      <c r="W106" s="1">
        <v>44532.604259259257</v>
      </c>
      <c r="X106">
        <v>62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66</v>
      </c>
      <c r="AE106">
        <v>52</v>
      </c>
      <c r="AF106">
        <v>0</v>
      </c>
      <c r="AG106">
        <v>1</v>
      </c>
      <c r="AH106" t="s">
        <v>88</v>
      </c>
      <c r="AI106" t="s">
        <v>88</v>
      </c>
      <c r="AJ106" t="s">
        <v>88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</row>
    <row r="107" spans="1:57">
      <c r="A107" t="s">
        <v>369</v>
      </c>
      <c r="B107" t="s">
        <v>80</v>
      </c>
      <c r="C107" t="s">
        <v>370</v>
      </c>
      <c r="D107" t="s">
        <v>82</v>
      </c>
      <c r="E107" s="2" t="str">
        <f>HYPERLINK("capsilon://?command=openfolder&amp;siteaddress=FAM.docvelocity-na8.net&amp;folderid=FXA02FEF67-9039-778D-0D39-AFBCB103F8D5","FX21115150")</f>
        <v>FX21115150</v>
      </c>
      <c r="F107" t="s">
        <v>19</v>
      </c>
      <c r="G107" t="s">
        <v>19</v>
      </c>
      <c r="H107" t="s">
        <v>83</v>
      </c>
      <c r="I107" t="s">
        <v>371</v>
      </c>
      <c r="J107">
        <v>84</v>
      </c>
      <c r="K107" t="s">
        <v>85</v>
      </c>
      <c r="L107" t="s">
        <v>86</v>
      </c>
      <c r="M107" t="s">
        <v>87</v>
      </c>
      <c r="N107">
        <v>1</v>
      </c>
      <c r="O107" s="1">
        <v>44532.525185185186</v>
      </c>
      <c r="P107" s="1">
        <v>44532.608136574076</v>
      </c>
      <c r="Q107">
        <v>6816</v>
      </c>
      <c r="R107">
        <v>351</v>
      </c>
      <c r="S107" t="b">
        <v>0</v>
      </c>
      <c r="T107" t="s">
        <v>88</v>
      </c>
      <c r="U107" t="b">
        <v>0</v>
      </c>
      <c r="V107" t="s">
        <v>125</v>
      </c>
      <c r="W107" s="1">
        <v>44532.608136574076</v>
      </c>
      <c r="X107">
        <v>144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84</v>
      </c>
      <c r="AE107">
        <v>79</v>
      </c>
      <c r="AF107">
        <v>0</v>
      </c>
      <c r="AG107">
        <v>2</v>
      </c>
      <c r="AH107" t="s">
        <v>88</v>
      </c>
      <c r="AI107" t="s">
        <v>88</v>
      </c>
      <c r="AJ107" t="s">
        <v>88</v>
      </c>
      <c r="AK107" t="s">
        <v>88</v>
      </c>
      <c r="AL107" t="s">
        <v>88</v>
      </c>
      <c r="AM107" t="s">
        <v>88</v>
      </c>
      <c r="AN107" t="s">
        <v>88</v>
      </c>
      <c r="AO107" t="s">
        <v>88</v>
      </c>
      <c r="AP107" t="s">
        <v>88</v>
      </c>
      <c r="AQ107" t="s">
        <v>88</v>
      </c>
      <c r="AR107" t="s">
        <v>88</v>
      </c>
      <c r="AS107" t="s">
        <v>88</v>
      </c>
      <c r="AT107" t="s">
        <v>88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AZ107" t="s">
        <v>88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</row>
    <row r="108" spans="1:57">
      <c r="A108" t="s">
        <v>372</v>
      </c>
      <c r="B108" t="s">
        <v>80</v>
      </c>
      <c r="C108" t="s">
        <v>96</v>
      </c>
      <c r="D108" t="s">
        <v>82</v>
      </c>
      <c r="E108" s="2" t="str">
        <f>HYPERLINK("capsilon://?command=openfolder&amp;siteaddress=FAM.docvelocity-na8.net&amp;folderid=FX3E01EF46-341C-8E13-E263-AD0B258CB4ED","FX21118529")</f>
        <v>FX21118529</v>
      </c>
      <c r="F108" t="s">
        <v>19</v>
      </c>
      <c r="G108" t="s">
        <v>19</v>
      </c>
      <c r="H108" t="s">
        <v>83</v>
      </c>
      <c r="I108" t="s">
        <v>97</v>
      </c>
      <c r="J108">
        <v>66</v>
      </c>
      <c r="K108" t="s">
        <v>85</v>
      </c>
      <c r="L108" t="s">
        <v>86</v>
      </c>
      <c r="M108" t="s">
        <v>87</v>
      </c>
      <c r="N108">
        <v>1</v>
      </c>
      <c r="O108" s="1">
        <v>44532.529004629629</v>
      </c>
      <c r="P108" s="1">
        <v>44533.230173611111</v>
      </c>
      <c r="Q108">
        <v>57496</v>
      </c>
      <c r="R108">
        <v>3085</v>
      </c>
      <c r="S108" t="b">
        <v>0</v>
      </c>
      <c r="T108" t="s">
        <v>88</v>
      </c>
      <c r="U108" t="b">
        <v>0</v>
      </c>
      <c r="V108" t="s">
        <v>160</v>
      </c>
      <c r="W108" s="1">
        <v>44533.230173611111</v>
      </c>
      <c r="X108">
        <v>2373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66</v>
      </c>
      <c r="AE108">
        <v>52</v>
      </c>
      <c r="AF108">
        <v>0</v>
      </c>
      <c r="AG108">
        <v>9</v>
      </c>
      <c r="AH108" t="s">
        <v>88</v>
      </c>
      <c r="AI108" t="s">
        <v>88</v>
      </c>
      <c r="AJ108" t="s">
        <v>88</v>
      </c>
      <c r="AK108" t="s">
        <v>88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88</v>
      </c>
      <c r="AR108" t="s">
        <v>88</v>
      </c>
      <c r="AS108" t="s">
        <v>88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</row>
    <row r="109" spans="1:57">
      <c r="A109" t="s">
        <v>373</v>
      </c>
      <c r="B109" t="s">
        <v>80</v>
      </c>
      <c r="C109" t="s">
        <v>370</v>
      </c>
      <c r="D109" t="s">
        <v>82</v>
      </c>
      <c r="E109" s="2" t="str">
        <f>HYPERLINK("capsilon://?command=openfolder&amp;siteaddress=FAM.docvelocity-na8.net&amp;folderid=FXA02FEF67-9039-778D-0D39-AFBCB103F8D5","FX21115150")</f>
        <v>FX21115150</v>
      </c>
      <c r="F109" t="s">
        <v>19</v>
      </c>
      <c r="G109" t="s">
        <v>19</v>
      </c>
      <c r="H109" t="s">
        <v>83</v>
      </c>
      <c r="I109" t="s">
        <v>374</v>
      </c>
      <c r="J109">
        <v>84</v>
      </c>
      <c r="K109" t="s">
        <v>85</v>
      </c>
      <c r="L109" t="s">
        <v>86</v>
      </c>
      <c r="M109" t="s">
        <v>87</v>
      </c>
      <c r="N109">
        <v>1</v>
      </c>
      <c r="O109" s="1">
        <v>44532.542268518519</v>
      </c>
      <c r="P109" s="1">
        <v>44532.638599537036</v>
      </c>
      <c r="Q109">
        <v>8165</v>
      </c>
      <c r="R109">
        <v>158</v>
      </c>
      <c r="S109" t="b">
        <v>0</v>
      </c>
      <c r="T109" t="s">
        <v>88</v>
      </c>
      <c r="U109" t="b">
        <v>0</v>
      </c>
      <c r="V109" t="s">
        <v>125</v>
      </c>
      <c r="W109" s="1">
        <v>44532.638599537036</v>
      </c>
      <c r="X109">
        <v>76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84</v>
      </c>
      <c r="AE109">
        <v>79</v>
      </c>
      <c r="AF109">
        <v>0</v>
      </c>
      <c r="AG109">
        <v>2</v>
      </c>
      <c r="AH109" t="s">
        <v>88</v>
      </c>
      <c r="AI109" t="s">
        <v>88</v>
      </c>
      <c r="AJ109" t="s">
        <v>88</v>
      </c>
      <c r="AK109" t="s">
        <v>88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88</v>
      </c>
      <c r="AR109" t="s">
        <v>88</v>
      </c>
      <c r="AS109" t="s">
        <v>88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</row>
    <row r="110" spans="1:57">
      <c r="A110" t="s">
        <v>375</v>
      </c>
      <c r="B110" t="s">
        <v>80</v>
      </c>
      <c r="C110" t="s">
        <v>376</v>
      </c>
      <c r="D110" t="s">
        <v>82</v>
      </c>
      <c r="E110" s="2" t="str">
        <f>HYPERLINK("capsilon://?command=openfolder&amp;siteaddress=FAM.docvelocity-na8.net&amp;folderid=FXF2190F42-C3A7-8537-4236-60A5C50FFB1C","FX21117800")</f>
        <v>FX21117800</v>
      </c>
      <c r="F110" t="s">
        <v>19</v>
      </c>
      <c r="G110" t="s">
        <v>19</v>
      </c>
      <c r="H110" t="s">
        <v>83</v>
      </c>
      <c r="I110" t="s">
        <v>377</v>
      </c>
      <c r="J110">
        <v>66</v>
      </c>
      <c r="K110" t="s">
        <v>85</v>
      </c>
      <c r="L110" t="s">
        <v>86</v>
      </c>
      <c r="M110" t="s">
        <v>87</v>
      </c>
      <c r="N110">
        <v>2</v>
      </c>
      <c r="O110" s="1">
        <v>44532.542731481481</v>
      </c>
      <c r="P110" s="1">
        <v>44532.721608796295</v>
      </c>
      <c r="Q110">
        <v>14813</v>
      </c>
      <c r="R110">
        <v>642</v>
      </c>
      <c r="S110" t="b">
        <v>0</v>
      </c>
      <c r="T110" t="s">
        <v>88</v>
      </c>
      <c r="U110" t="b">
        <v>0</v>
      </c>
      <c r="V110" t="s">
        <v>142</v>
      </c>
      <c r="W110" s="1">
        <v>44532.550150462965</v>
      </c>
      <c r="X110">
        <v>395</v>
      </c>
      <c r="Y110">
        <v>52</v>
      </c>
      <c r="Z110">
        <v>0</v>
      </c>
      <c r="AA110">
        <v>52</v>
      </c>
      <c r="AB110">
        <v>0</v>
      </c>
      <c r="AC110">
        <v>42</v>
      </c>
      <c r="AD110">
        <v>14</v>
      </c>
      <c r="AE110">
        <v>0</v>
      </c>
      <c r="AF110">
        <v>0</v>
      </c>
      <c r="AG110">
        <v>0</v>
      </c>
      <c r="AH110" t="s">
        <v>168</v>
      </c>
      <c r="AI110" s="1">
        <v>44532.721608796295</v>
      </c>
      <c r="AJ110">
        <v>213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13</v>
      </c>
      <c r="AQ110">
        <v>0</v>
      </c>
      <c r="AR110">
        <v>0</v>
      </c>
      <c r="AS110">
        <v>0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</row>
    <row r="111" spans="1:57">
      <c r="A111" t="s">
        <v>378</v>
      </c>
      <c r="B111" t="s">
        <v>80</v>
      </c>
      <c r="C111" t="s">
        <v>376</v>
      </c>
      <c r="D111" t="s">
        <v>82</v>
      </c>
      <c r="E111" s="2" t="str">
        <f>HYPERLINK("capsilon://?command=openfolder&amp;siteaddress=FAM.docvelocity-na8.net&amp;folderid=FXF2190F42-C3A7-8537-4236-60A5C50FFB1C","FX21117800")</f>
        <v>FX21117800</v>
      </c>
      <c r="F111" t="s">
        <v>19</v>
      </c>
      <c r="G111" t="s">
        <v>19</v>
      </c>
      <c r="H111" t="s">
        <v>83</v>
      </c>
      <c r="I111" t="s">
        <v>379</v>
      </c>
      <c r="J111">
        <v>66</v>
      </c>
      <c r="K111" t="s">
        <v>85</v>
      </c>
      <c r="L111" t="s">
        <v>86</v>
      </c>
      <c r="M111" t="s">
        <v>87</v>
      </c>
      <c r="N111">
        <v>2</v>
      </c>
      <c r="O111" s="1">
        <v>44532.543182870373</v>
      </c>
      <c r="P111" s="1">
        <v>44532.812268518515</v>
      </c>
      <c r="Q111">
        <v>22252</v>
      </c>
      <c r="R111">
        <v>997</v>
      </c>
      <c r="S111" t="b">
        <v>0</v>
      </c>
      <c r="T111" t="s">
        <v>88</v>
      </c>
      <c r="U111" t="b">
        <v>0</v>
      </c>
      <c r="V111" t="s">
        <v>132</v>
      </c>
      <c r="W111" s="1">
        <v>44532.564560185187</v>
      </c>
      <c r="X111">
        <v>804</v>
      </c>
      <c r="Y111">
        <v>52</v>
      </c>
      <c r="Z111">
        <v>0</v>
      </c>
      <c r="AA111">
        <v>52</v>
      </c>
      <c r="AB111">
        <v>0</v>
      </c>
      <c r="AC111">
        <v>42</v>
      </c>
      <c r="AD111">
        <v>14</v>
      </c>
      <c r="AE111">
        <v>0</v>
      </c>
      <c r="AF111">
        <v>0</v>
      </c>
      <c r="AG111">
        <v>0</v>
      </c>
      <c r="AH111" t="s">
        <v>168</v>
      </c>
      <c r="AI111" s="1">
        <v>44532.812268518515</v>
      </c>
      <c r="AJ111">
        <v>159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13</v>
      </c>
      <c r="AQ111">
        <v>0</v>
      </c>
      <c r="AR111">
        <v>0</v>
      </c>
      <c r="AS111">
        <v>0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</row>
    <row r="112" spans="1:57">
      <c r="A112" t="s">
        <v>380</v>
      </c>
      <c r="B112" t="s">
        <v>80</v>
      </c>
      <c r="C112" t="s">
        <v>381</v>
      </c>
      <c r="D112" t="s">
        <v>82</v>
      </c>
      <c r="E112" s="2" t="str">
        <f>HYPERLINK("capsilon://?command=openfolder&amp;siteaddress=FAM.docvelocity-na8.net&amp;folderid=FXDEFF9BBD-ABB3-205D-846E-F8799EDABE8D","FX211112088")</f>
        <v>FX211112088</v>
      </c>
      <c r="F112" t="s">
        <v>19</v>
      </c>
      <c r="G112" t="s">
        <v>19</v>
      </c>
      <c r="H112" t="s">
        <v>83</v>
      </c>
      <c r="I112" t="s">
        <v>382</v>
      </c>
      <c r="J112">
        <v>28</v>
      </c>
      <c r="K112" t="s">
        <v>85</v>
      </c>
      <c r="L112" t="s">
        <v>86</v>
      </c>
      <c r="M112" t="s">
        <v>87</v>
      </c>
      <c r="N112">
        <v>2</v>
      </c>
      <c r="O112" s="1">
        <v>44532.54414351852</v>
      </c>
      <c r="P112" s="1">
        <v>44532.813877314817</v>
      </c>
      <c r="Q112">
        <v>23046</v>
      </c>
      <c r="R112">
        <v>259</v>
      </c>
      <c r="S112" t="b">
        <v>0</v>
      </c>
      <c r="T112" t="s">
        <v>88</v>
      </c>
      <c r="U112" t="b">
        <v>0</v>
      </c>
      <c r="V112" t="s">
        <v>142</v>
      </c>
      <c r="W112" s="1">
        <v>44532.556770833333</v>
      </c>
      <c r="X112">
        <v>115</v>
      </c>
      <c r="Y112">
        <v>21</v>
      </c>
      <c r="Z112">
        <v>0</v>
      </c>
      <c r="AA112">
        <v>21</v>
      </c>
      <c r="AB112">
        <v>0</v>
      </c>
      <c r="AC112">
        <v>2</v>
      </c>
      <c r="AD112">
        <v>7</v>
      </c>
      <c r="AE112">
        <v>0</v>
      </c>
      <c r="AF112">
        <v>0</v>
      </c>
      <c r="AG112">
        <v>0</v>
      </c>
      <c r="AH112" t="s">
        <v>168</v>
      </c>
      <c r="AI112" s="1">
        <v>44532.813877314817</v>
      </c>
      <c r="AJ112">
        <v>138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7</v>
      </c>
      <c r="AQ112">
        <v>0</v>
      </c>
      <c r="AR112">
        <v>0</v>
      </c>
      <c r="AS112">
        <v>0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</row>
    <row r="113" spans="1:57">
      <c r="A113" t="s">
        <v>383</v>
      </c>
      <c r="B113" t="s">
        <v>80</v>
      </c>
      <c r="C113" t="s">
        <v>381</v>
      </c>
      <c r="D113" t="s">
        <v>82</v>
      </c>
      <c r="E113" s="2" t="str">
        <f>HYPERLINK("capsilon://?command=openfolder&amp;siteaddress=FAM.docvelocity-na8.net&amp;folderid=FXDEFF9BBD-ABB3-205D-846E-F8799EDABE8D","FX211112088")</f>
        <v>FX211112088</v>
      </c>
      <c r="F113" t="s">
        <v>19</v>
      </c>
      <c r="G113" t="s">
        <v>19</v>
      </c>
      <c r="H113" t="s">
        <v>83</v>
      </c>
      <c r="I113" t="s">
        <v>384</v>
      </c>
      <c r="J113">
        <v>28</v>
      </c>
      <c r="K113" t="s">
        <v>85</v>
      </c>
      <c r="L113" t="s">
        <v>86</v>
      </c>
      <c r="M113" t="s">
        <v>87</v>
      </c>
      <c r="N113">
        <v>2</v>
      </c>
      <c r="O113" s="1">
        <v>44532.54446759259</v>
      </c>
      <c r="P113" s="1">
        <v>44532.815439814818</v>
      </c>
      <c r="Q113">
        <v>23153</v>
      </c>
      <c r="R113">
        <v>259</v>
      </c>
      <c r="S113" t="b">
        <v>0</v>
      </c>
      <c r="T113" t="s">
        <v>88</v>
      </c>
      <c r="U113" t="b">
        <v>0</v>
      </c>
      <c r="V113" t="s">
        <v>142</v>
      </c>
      <c r="W113" s="1">
        <v>44532.558229166665</v>
      </c>
      <c r="X113">
        <v>125</v>
      </c>
      <c r="Y113">
        <v>21</v>
      </c>
      <c r="Z113">
        <v>0</v>
      </c>
      <c r="AA113">
        <v>21</v>
      </c>
      <c r="AB113">
        <v>0</v>
      </c>
      <c r="AC113">
        <v>9</v>
      </c>
      <c r="AD113">
        <v>7</v>
      </c>
      <c r="AE113">
        <v>0</v>
      </c>
      <c r="AF113">
        <v>0</v>
      </c>
      <c r="AG113">
        <v>0</v>
      </c>
      <c r="AH113" t="s">
        <v>168</v>
      </c>
      <c r="AI113" s="1">
        <v>44532.815439814818</v>
      </c>
      <c r="AJ113">
        <v>134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6</v>
      </c>
      <c r="AQ113">
        <v>0</v>
      </c>
      <c r="AR113">
        <v>0</v>
      </c>
      <c r="AS113">
        <v>0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</row>
    <row r="114" spans="1:57">
      <c r="A114" t="s">
        <v>385</v>
      </c>
      <c r="B114" t="s">
        <v>80</v>
      </c>
      <c r="C114" t="s">
        <v>386</v>
      </c>
      <c r="D114" t="s">
        <v>82</v>
      </c>
      <c r="E114" s="2" t="str">
        <f>HYPERLINK("capsilon://?command=openfolder&amp;siteaddress=FAM.docvelocity-na8.net&amp;folderid=FX53199560-7D63-9AFC-98F8-FACFC0DA73FB","FX21101133")</f>
        <v>FX21101133</v>
      </c>
      <c r="F114" t="s">
        <v>19</v>
      </c>
      <c r="G114" t="s">
        <v>19</v>
      </c>
      <c r="H114" t="s">
        <v>83</v>
      </c>
      <c r="I114" t="s">
        <v>387</v>
      </c>
      <c r="J114">
        <v>66</v>
      </c>
      <c r="K114" t="s">
        <v>85</v>
      </c>
      <c r="L114" t="s">
        <v>86</v>
      </c>
      <c r="M114" t="s">
        <v>87</v>
      </c>
      <c r="N114">
        <v>1</v>
      </c>
      <c r="O114" s="1">
        <v>44532.549212962964</v>
      </c>
      <c r="P114" s="1">
        <v>44532.639444444445</v>
      </c>
      <c r="Q114">
        <v>7633</v>
      </c>
      <c r="R114">
        <v>163</v>
      </c>
      <c r="S114" t="b">
        <v>0</v>
      </c>
      <c r="T114" t="s">
        <v>88</v>
      </c>
      <c r="U114" t="b">
        <v>0</v>
      </c>
      <c r="V114" t="s">
        <v>125</v>
      </c>
      <c r="W114" s="1">
        <v>44532.639444444445</v>
      </c>
      <c r="X114">
        <v>72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66</v>
      </c>
      <c r="AE114">
        <v>52</v>
      </c>
      <c r="AF114">
        <v>0</v>
      </c>
      <c r="AG114">
        <v>1</v>
      </c>
      <c r="AH114" t="s">
        <v>88</v>
      </c>
      <c r="AI114" t="s">
        <v>88</v>
      </c>
      <c r="AJ114" t="s">
        <v>88</v>
      </c>
      <c r="AK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88</v>
      </c>
      <c r="AX114" t="s">
        <v>88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</row>
    <row r="115" spans="1:57">
      <c r="A115" t="s">
        <v>388</v>
      </c>
      <c r="B115" t="s">
        <v>80</v>
      </c>
      <c r="C115" t="s">
        <v>389</v>
      </c>
      <c r="D115" t="s">
        <v>82</v>
      </c>
      <c r="E115" s="2" t="str">
        <f>HYPERLINK("capsilon://?command=openfolder&amp;siteaddress=FAM.docvelocity-na8.net&amp;folderid=FX5B3435D0-A1F4-952B-AF17-DFB787A42A2E","FX21119567")</f>
        <v>FX21119567</v>
      </c>
      <c r="F115" t="s">
        <v>19</v>
      </c>
      <c r="G115" t="s">
        <v>19</v>
      </c>
      <c r="H115" t="s">
        <v>83</v>
      </c>
      <c r="I115" t="s">
        <v>390</v>
      </c>
      <c r="J115">
        <v>66</v>
      </c>
      <c r="K115" t="s">
        <v>85</v>
      </c>
      <c r="L115" t="s">
        <v>86</v>
      </c>
      <c r="M115" t="s">
        <v>87</v>
      </c>
      <c r="N115">
        <v>1</v>
      </c>
      <c r="O115" s="1">
        <v>44532.589479166665</v>
      </c>
      <c r="P115" s="1">
        <v>44532.640023148146</v>
      </c>
      <c r="Q115">
        <v>3858</v>
      </c>
      <c r="R115">
        <v>509</v>
      </c>
      <c r="S115" t="b">
        <v>0</v>
      </c>
      <c r="T115" t="s">
        <v>88</v>
      </c>
      <c r="U115" t="b">
        <v>0</v>
      </c>
      <c r="V115" t="s">
        <v>125</v>
      </c>
      <c r="W115" s="1">
        <v>44532.640023148146</v>
      </c>
      <c r="X115">
        <v>50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66</v>
      </c>
      <c r="AE115">
        <v>52</v>
      </c>
      <c r="AF115">
        <v>0</v>
      </c>
      <c r="AG115">
        <v>1</v>
      </c>
      <c r="AH115" t="s">
        <v>88</v>
      </c>
      <c r="AI115" t="s">
        <v>88</v>
      </c>
      <c r="AJ115" t="s">
        <v>88</v>
      </c>
      <c r="AK115" t="s">
        <v>88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</row>
    <row r="116" spans="1:57">
      <c r="A116" t="s">
        <v>391</v>
      </c>
      <c r="B116" t="s">
        <v>80</v>
      </c>
      <c r="C116" t="s">
        <v>362</v>
      </c>
      <c r="D116" t="s">
        <v>82</v>
      </c>
      <c r="E116" s="2" t="str">
        <f>HYPERLINK("capsilon://?command=openfolder&amp;siteaddress=FAM.docvelocity-na8.net&amp;folderid=FXD9D643B1-F15F-48C8-CE33-6ABB2EC90119","FX2110294")</f>
        <v>FX2110294</v>
      </c>
      <c r="F116" t="s">
        <v>19</v>
      </c>
      <c r="G116" t="s">
        <v>19</v>
      </c>
      <c r="H116" t="s">
        <v>83</v>
      </c>
      <c r="I116" t="s">
        <v>363</v>
      </c>
      <c r="J116">
        <v>112</v>
      </c>
      <c r="K116" t="s">
        <v>85</v>
      </c>
      <c r="L116" t="s">
        <v>86</v>
      </c>
      <c r="M116" t="s">
        <v>87</v>
      </c>
      <c r="N116">
        <v>2</v>
      </c>
      <c r="O116" s="1">
        <v>44532.603576388887</v>
      </c>
      <c r="P116" s="1">
        <v>44532.634618055556</v>
      </c>
      <c r="Q116">
        <v>2164</v>
      </c>
      <c r="R116">
        <v>518</v>
      </c>
      <c r="S116" t="b">
        <v>0</v>
      </c>
      <c r="T116" t="s">
        <v>88</v>
      </c>
      <c r="U116" t="b">
        <v>1</v>
      </c>
      <c r="V116" t="s">
        <v>125</v>
      </c>
      <c r="W116" s="1">
        <v>44532.606458333335</v>
      </c>
      <c r="X116">
        <v>189</v>
      </c>
      <c r="Y116">
        <v>42</v>
      </c>
      <c r="Z116">
        <v>0</v>
      </c>
      <c r="AA116">
        <v>42</v>
      </c>
      <c r="AB116">
        <v>42</v>
      </c>
      <c r="AC116">
        <v>6</v>
      </c>
      <c r="AD116">
        <v>70</v>
      </c>
      <c r="AE116">
        <v>0</v>
      </c>
      <c r="AF116">
        <v>0</v>
      </c>
      <c r="AG116">
        <v>0</v>
      </c>
      <c r="AH116" t="s">
        <v>251</v>
      </c>
      <c r="AI116" s="1">
        <v>44532.634618055556</v>
      </c>
      <c r="AJ116">
        <v>227</v>
      </c>
      <c r="AK116">
        <v>0</v>
      </c>
      <c r="AL116">
        <v>0</v>
      </c>
      <c r="AM116">
        <v>0</v>
      </c>
      <c r="AN116">
        <v>42</v>
      </c>
      <c r="AO116">
        <v>0</v>
      </c>
      <c r="AP116">
        <v>70</v>
      </c>
      <c r="AQ116">
        <v>0</v>
      </c>
      <c r="AR116">
        <v>0</v>
      </c>
      <c r="AS116">
        <v>0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</row>
    <row r="117" spans="1:57">
      <c r="A117" t="s">
        <v>392</v>
      </c>
      <c r="B117" t="s">
        <v>80</v>
      </c>
      <c r="C117" t="s">
        <v>365</v>
      </c>
      <c r="D117" t="s">
        <v>82</v>
      </c>
      <c r="E117" s="2" t="str">
        <f>HYPERLINK("capsilon://?command=openfolder&amp;siteaddress=FAM.docvelocity-na8.net&amp;folderid=FX531D0E7D-658C-B149-53A2-5F207067B33F","FX21115865")</f>
        <v>FX21115865</v>
      </c>
      <c r="F117" t="s">
        <v>19</v>
      </c>
      <c r="G117" t="s">
        <v>19</v>
      </c>
      <c r="H117" t="s">
        <v>83</v>
      </c>
      <c r="I117" t="s">
        <v>366</v>
      </c>
      <c r="J117">
        <v>38</v>
      </c>
      <c r="K117" t="s">
        <v>85</v>
      </c>
      <c r="L117" t="s">
        <v>86</v>
      </c>
      <c r="M117" t="s">
        <v>87</v>
      </c>
      <c r="N117">
        <v>2</v>
      </c>
      <c r="O117" s="1">
        <v>44532.603981481479</v>
      </c>
      <c r="P117" s="1">
        <v>44532.701990740738</v>
      </c>
      <c r="Q117">
        <v>6115</v>
      </c>
      <c r="R117">
        <v>2353</v>
      </c>
      <c r="S117" t="b">
        <v>0</v>
      </c>
      <c r="T117" t="s">
        <v>88</v>
      </c>
      <c r="U117" t="b">
        <v>1</v>
      </c>
      <c r="V117" t="s">
        <v>153</v>
      </c>
      <c r="W117" s="1">
        <v>44532.612581018519</v>
      </c>
      <c r="X117">
        <v>703</v>
      </c>
      <c r="Y117">
        <v>37</v>
      </c>
      <c r="Z117">
        <v>0</v>
      </c>
      <c r="AA117">
        <v>37</v>
      </c>
      <c r="AB117">
        <v>0</v>
      </c>
      <c r="AC117">
        <v>30</v>
      </c>
      <c r="AD117">
        <v>1</v>
      </c>
      <c r="AE117">
        <v>0</v>
      </c>
      <c r="AF117">
        <v>0</v>
      </c>
      <c r="AG117">
        <v>0</v>
      </c>
      <c r="AH117" t="s">
        <v>201</v>
      </c>
      <c r="AI117" s="1">
        <v>44532.701990740738</v>
      </c>
      <c r="AJ117">
        <v>1635</v>
      </c>
      <c r="AK117">
        <v>5</v>
      </c>
      <c r="AL117">
        <v>0</v>
      </c>
      <c r="AM117">
        <v>5</v>
      </c>
      <c r="AN117">
        <v>0</v>
      </c>
      <c r="AO117">
        <v>5</v>
      </c>
      <c r="AP117">
        <v>-4</v>
      </c>
      <c r="AQ117">
        <v>0</v>
      </c>
      <c r="AR117">
        <v>0</v>
      </c>
      <c r="AS117">
        <v>0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</row>
    <row r="118" spans="1:57">
      <c r="A118" t="s">
        <v>393</v>
      </c>
      <c r="B118" t="s">
        <v>80</v>
      </c>
      <c r="C118" t="s">
        <v>365</v>
      </c>
      <c r="D118" t="s">
        <v>82</v>
      </c>
      <c r="E118" s="2" t="str">
        <f>HYPERLINK("capsilon://?command=openfolder&amp;siteaddress=FAM.docvelocity-na8.net&amp;folderid=FX531D0E7D-658C-B149-53A2-5F207067B33F","FX21115865")</f>
        <v>FX21115865</v>
      </c>
      <c r="F118" t="s">
        <v>19</v>
      </c>
      <c r="G118" t="s">
        <v>19</v>
      </c>
      <c r="H118" t="s">
        <v>83</v>
      </c>
      <c r="I118" t="s">
        <v>368</v>
      </c>
      <c r="J118">
        <v>38</v>
      </c>
      <c r="K118" t="s">
        <v>85</v>
      </c>
      <c r="L118" t="s">
        <v>86</v>
      </c>
      <c r="M118" t="s">
        <v>87</v>
      </c>
      <c r="N118">
        <v>2</v>
      </c>
      <c r="O118" s="1">
        <v>44532.604756944442</v>
      </c>
      <c r="P118" s="1">
        <v>44532.703842592593</v>
      </c>
      <c r="Q118">
        <v>7838</v>
      </c>
      <c r="R118">
        <v>723</v>
      </c>
      <c r="S118" t="b">
        <v>0</v>
      </c>
      <c r="T118" t="s">
        <v>88</v>
      </c>
      <c r="U118" t="b">
        <v>1</v>
      </c>
      <c r="V118" t="s">
        <v>142</v>
      </c>
      <c r="W118" s="1">
        <v>44532.609490740739</v>
      </c>
      <c r="X118">
        <v>299</v>
      </c>
      <c r="Y118">
        <v>37</v>
      </c>
      <c r="Z118">
        <v>0</v>
      </c>
      <c r="AA118">
        <v>37</v>
      </c>
      <c r="AB118">
        <v>0</v>
      </c>
      <c r="AC118">
        <v>29</v>
      </c>
      <c r="AD118">
        <v>1</v>
      </c>
      <c r="AE118">
        <v>0</v>
      </c>
      <c r="AF118">
        <v>0</v>
      </c>
      <c r="AG118">
        <v>0</v>
      </c>
      <c r="AH118" t="s">
        <v>168</v>
      </c>
      <c r="AI118" s="1">
        <v>44532.703842592593</v>
      </c>
      <c r="AJ118">
        <v>368</v>
      </c>
      <c r="AK118">
        <v>4</v>
      </c>
      <c r="AL118">
        <v>0</v>
      </c>
      <c r="AM118">
        <v>4</v>
      </c>
      <c r="AN118">
        <v>0</v>
      </c>
      <c r="AO118">
        <v>4</v>
      </c>
      <c r="AP118">
        <v>-3</v>
      </c>
      <c r="AQ118">
        <v>0</v>
      </c>
      <c r="AR118">
        <v>0</v>
      </c>
      <c r="AS118">
        <v>0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</row>
    <row r="119" spans="1:57">
      <c r="A119" t="s">
        <v>394</v>
      </c>
      <c r="B119" t="s">
        <v>80</v>
      </c>
      <c r="C119" t="s">
        <v>370</v>
      </c>
      <c r="D119" t="s">
        <v>82</v>
      </c>
      <c r="E119" s="2" t="str">
        <f>HYPERLINK("capsilon://?command=openfolder&amp;siteaddress=FAM.docvelocity-na8.net&amp;folderid=FXA02FEF67-9039-778D-0D39-AFBCB103F8D5","FX21115150")</f>
        <v>FX21115150</v>
      </c>
      <c r="F119" t="s">
        <v>19</v>
      </c>
      <c r="G119" t="s">
        <v>19</v>
      </c>
      <c r="H119" t="s">
        <v>83</v>
      </c>
      <c r="I119" t="s">
        <v>371</v>
      </c>
      <c r="J119">
        <v>163</v>
      </c>
      <c r="K119" t="s">
        <v>85</v>
      </c>
      <c r="L119" t="s">
        <v>86</v>
      </c>
      <c r="M119" t="s">
        <v>87</v>
      </c>
      <c r="N119">
        <v>2</v>
      </c>
      <c r="O119" s="1">
        <v>44532.609444444446</v>
      </c>
      <c r="P119" s="1">
        <v>44532.708564814813</v>
      </c>
      <c r="Q119">
        <v>7474</v>
      </c>
      <c r="R119">
        <v>1090</v>
      </c>
      <c r="S119" t="b">
        <v>0</v>
      </c>
      <c r="T119" t="s">
        <v>88</v>
      </c>
      <c r="U119" t="b">
        <v>1</v>
      </c>
      <c r="V119" t="s">
        <v>142</v>
      </c>
      <c r="W119" s="1">
        <v>44532.615474537037</v>
      </c>
      <c r="X119">
        <v>516</v>
      </c>
      <c r="Y119">
        <v>153</v>
      </c>
      <c r="Z119">
        <v>0</v>
      </c>
      <c r="AA119">
        <v>153</v>
      </c>
      <c r="AB119">
        <v>0</v>
      </c>
      <c r="AC119">
        <v>31</v>
      </c>
      <c r="AD119">
        <v>10</v>
      </c>
      <c r="AE119">
        <v>0</v>
      </c>
      <c r="AF119">
        <v>0</v>
      </c>
      <c r="AG119">
        <v>0</v>
      </c>
      <c r="AH119" t="s">
        <v>201</v>
      </c>
      <c r="AI119" s="1">
        <v>44532.708564814813</v>
      </c>
      <c r="AJ119">
        <v>568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0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</row>
    <row r="120" spans="1:57">
      <c r="A120" t="s">
        <v>395</v>
      </c>
      <c r="B120" t="s">
        <v>80</v>
      </c>
      <c r="C120" t="s">
        <v>322</v>
      </c>
      <c r="D120" t="s">
        <v>82</v>
      </c>
      <c r="E120" s="2" t="str">
        <f>HYPERLINK("capsilon://?command=openfolder&amp;siteaddress=FAM.docvelocity-na8.net&amp;folderid=FX4F347B0C-8DE2-928D-3836-F2A6C5FC671F","FX21114501")</f>
        <v>FX21114501</v>
      </c>
      <c r="F120" t="s">
        <v>19</v>
      </c>
      <c r="G120" t="s">
        <v>19</v>
      </c>
      <c r="H120" t="s">
        <v>83</v>
      </c>
      <c r="I120" t="s">
        <v>396</v>
      </c>
      <c r="J120">
        <v>85</v>
      </c>
      <c r="K120" t="s">
        <v>85</v>
      </c>
      <c r="L120" t="s">
        <v>86</v>
      </c>
      <c r="M120" t="s">
        <v>87</v>
      </c>
      <c r="N120">
        <v>2</v>
      </c>
      <c r="O120" s="1">
        <v>44532.61347222222</v>
      </c>
      <c r="P120" s="1">
        <v>44532.817037037035</v>
      </c>
      <c r="Q120">
        <v>17366</v>
      </c>
      <c r="R120">
        <v>222</v>
      </c>
      <c r="S120" t="b">
        <v>0</v>
      </c>
      <c r="T120" t="s">
        <v>88</v>
      </c>
      <c r="U120" t="b">
        <v>0</v>
      </c>
      <c r="V120" t="s">
        <v>142</v>
      </c>
      <c r="W120" s="1">
        <v>44532.616747685184</v>
      </c>
      <c r="X120">
        <v>85</v>
      </c>
      <c r="Y120">
        <v>56</v>
      </c>
      <c r="Z120">
        <v>0</v>
      </c>
      <c r="AA120">
        <v>56</v>
      </c>
      <c r="AB120">
        <v>0</v>
      </c>
      <c r="AC120">
        <v>3</v>
      </c>
      <c r="AD120">
        <v>29</v>
      </c>
      <c r="AE120">
        <v>0</v>
      </c>
      <c r="AF120">
        <v>0</v>
      </c>
      <c r="AG120">
        <v>0</v>
      </c>
      <c r="AH120" t="s">
        <v>168</v>
      </c>
      <c r="AI120" s="1">
        <v>44532.817037037035</v>
      </c>
      <c r="AJ120">
        <v>137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29</v>
      </c>
      <c r="AQ120">
        <v>0</v>
      </c>
      <c r="AR120">
        <v>0</v>
      </c>
      <c r="AS120">
        <v>0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AZ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</row>
    <row r="121" spans="1:57">
      <c r="A121" t="s">
        <v>397</v>
      </c>
      <c r="B121" t="s">
        <v>80</v>
      </c>
      <c r="C121" t="s">
        <v>322</v>
      </c>
      <c r="D121" t="s">
        <v>82</v>
      </c>
      <c r="E121" s="2" t="str">
        <f>HYPERLINK("capsilon://?command=openfolder&amp;siteaddress=FAM.docvelocity-na8.net&amp;folderid=FX4F347B0C-8DE2-928D-3836-F2A6C5FC671F","FX21114501")</f>
        <v>FX21114501</v>
      </c>
      <c r="F121" t="s">
        <v>19</v>
      </c>
      <c r="G121" t="s">
        <v>19</v>
      </c>
      <c r="H121" t="s">
        <v>83</v>
      </c>
      <c r="I121" t="s">
        <v>398</v>
      </c>
      <c r="J121">
        <v>61</v>
      </c>
      <c r="K121" t="s">
        <v>85</v>
      </c>
      <c r="L121" t="s">
        <v>86</v>
      </c>
      <c r="M121" t="s">
        <v>87</v>
      </c>
      <c r="N121">
        <v>2</v>
      </c>
      <c r="O121" s="1">
        <v>44532.613611111112</v>
      </c>
      <c r="P121" s="1">
        <v>44532.820324074077</v>
      </c>
      <c r="Q121">
        <v>17460</v>
      </c>
      <c r="R121">
        <v>400</v>
      </c>
      <c r="S121" t="b">
        <v>0</v>
      </c>
      <c r="T121" t="s">
        <v>88</v>
      </c>
      <c r="U121" t="b">
        <v>0</v>
      </c>
      <c r="V121" t="s">
        <v>142</v>
      </c>
      <c r="W121" s="1">
        <v>44532.617858796293</v>
      </c>
      <c r="X121">
        <v>96</v>
      </c>
      <c r="Y121">
        <v>38</v>
      </c>
      <c r="Z121">
        <v>0</v>
      </c>
      <c r="AA121">
        <v>38</v>
      </c>
      <c r="AB121">
        <v>0</v>
      </c>
      <c r="AC121">
        <v>3</v>
      </c>
      <c r="AD121">
        <v>23</v>
      </c>
      <c r="AE121">
        <v>0</v>
      </c>
      <c r="AF121">
        <v>0</v>
      </c>
      <c r="AG121">
        <v>0</v>
      </c>
      <c r="AH121" t="s">
        <v>94</v>
      </c>
      <c r="AI121" s="1">
        <v>44532.820324074077</v>
      </c>
      <c r="AJ121">
        <v>304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23</v>
      </c>
      <c r="AQ121">
        <v>0</v>
      </c>
      <c r="AR121">
        <v>0</v>
      </c>
      <c r="AS121">
        <v>0</v>
      </c>
      <c r="AT121" t="s">
        <v>88</v>
      </c>
      <c r="AU121" t="s">
        <v>88</v>
      </c>
      <c r="AV121" t="s">
        <v>88</v>
      </c>
      <c r="AW121" t="s">
        <v>88</v>
      </c>
      <c r="AX121" t="s">
        <v>88</v>
      </c>
      <c r="AY121" t="s">
        <v>88</v>
      </c>
      <c r="AZ121" t="s">
        <v>88</v>
      </c>
      <c r="BA121" t="s">
        <v>88</v>
      </c>
      <c r="BB121" t="s">
        <v>88</v>
      </c>
      <c r="BC121" t="s">
        <v>88</v>
      </c>
      <c r="BD121" t="s">
        <v>88</v>
      </c>
      <c r="BE121" t="s">
        <v>88</v>
      </c>
    </row>
    <row r="122" spans="1:57">
      <c r="A122" t="s">
        <v>399</v>
      </c>
      <c r="B122" t="s">
        <v>80</v>
      </c>
      <c r="C122" t="s">
        <v>322</v>
      </c>
      <c r="D122" t="s">
        <v>82</v>
      </c>
      <c r="E122" s="2" t="str">
        <f>HYPERLINK("capsilon://?command=openfolder&amp;siteaddress=FAM.docvelocity-na8.net&amp;folderid=FX4F347B0C-8DE2-928D-3836-F2A6C5FC671F","FX21114501")</f>
        <v>FX21114501</v>
      </c>
      <c r="F122" t="s">
        <v>19</v>
      </c>
      <c r="G122" t="s">
        <v>19</v>
      </c>
      <c r="H122" t="s">
        <v>83</v>
      </c>
      <c r="I122" t="s">
        <v>400</v>
      </c>
      <c r="J122">
        <v>73</v>
      </c>
      <c r="K122" t="s">
        <v>85</v>
      </c>
      <c r="L122" t="s">
        <v>86</v>
      </c>
      <c r="M122" t="s">
        <v>87</v>
      </c>
      <c r="N122">
        <v>2</v>
      </c>
      <c r="O122" s="1">
        <v>44532.614490740743</v>
      </c>
      <c r="P122" s="1">
        <v>44532.818622685183</v>
      </c>
      <c r="Q122">
        <v>17394</v>
      </c>
      <c r="R122">
        <v>243</v>
      </c>
      <c r="S122" t="b">
        <v>0</v>
      </c>
      <c r="T122" t="s">
        <v>88</v>
      </c>
      <c r="U122" t="b">
        <v>0</v>
      </c>
      <c r="V122" t="s">
        <v>142</v>
      </c>
      <c r="W122" s="1">
        <v>44532.619108796294</v>
      </c>
      <c r="X122">
        <v>107</v>
      </c>
      <c r="Y122">
        <v>56</v>
      </c>
      <c r="Z122">
        <v>0</v>
      </c>
      <c r="AA122">
        <v>56</v>
      </c>
      <c r="AB122">
        <v>0</v>
      </c>
      <c r="AC122">
        <v>4</v>
      </c>
      <c r="AD122">
        <v>17</v>
      </c>
      <c r="AE122">
        <v>0</v>
      </c>
      <c r="AF122">
        <v>0</v>
      </c>
      <c r="AG122">
        <v>0</v>
      </c>
      <c r="AH122" t="s">
        <v>168</v>
      </c>
      <c r="AI122" s="1">
        <v>44532.818622685183</v>
      </c>
      <c r="AJ122">
        <v>136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17</v>
      </c>
      <c r="AQ122">
        <v>0</v>
      </c>
      <c r="AR122">
        <v>0</v>
      </c>
      <c r="AS122">
        <v>0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</row>
    <row r="123" spans="1:57">
      <c r="A123" t="s">
        <v>401</v>
      </c>
      <c r="B123" t="s">
        <v>80</v>
      </c>
      <c r="C123" t="s">
        <v>322</v>
      </c>
      <c r="D123" t="s">
        <v>82</v>
      </c>
      <c r="E123" s="2" t="str">
        <f>HYPERLINK("capsilon://?command=openfolder&amp;siteaddress=FAM.docvelocity-na8.net&amp;folderid=FX4F347B0C-8DE2-928D-3836-F2A6C5FC671F","FX21114501")</f>
        <v>FX21114501</v>
      </c>
      <c r="F123" t="s">
        <v>19</v>
      </c>
      <c r="G123" t="s">
        <v>19</v>
      </c>
      <c r="H123" t="s">
        <v>83</v>
      </c>
      <c r="I123" t="s">
        <v>402</v>
      </c>
      <c r="J123">
        <v>82</v>
      </c>
      <c r="K123" t="s">
        <v>85</v>
      </c>
      <c r="L123" t="s">
        <v>86</v>
      </c>
      <c r="M123" t="s">
        <v>87</v>
      </c>
      <c r="N123">
        <v>2</v>
      </c>
      <c r="O123" s="1">
        <v>44532.614710648151</v>
      </c>
      <c r="P123" s="1">
        <v>44532.820138888892</v>
      </c>
      <c r="Q123">
        <v>17540</v>
      </c>
      <c r="R123">
        <v>209</v>
      </c>
      <c r="S123" t="b">
        <v>0</v>
      </c>
      <c r="T123" t="s">
        <v>88</v>
      </c>
      <c r="U123" t="b">
        <v>0</v>
      </c>
      <c r="V123" t="s">
        <v>142</v>
      </c>
      <c r="W123" s="1">
        <v>44532.620034722226</v>
      </c>
      <c r="X123">
        <v>79</v>
      </c>
      <c r="Y123">
        <v>56</v>
      </c>
      <c r="Z123">
        <v>0</v>
      </c>
      <c r="AA123">
        <v>56</v>
      </c>
      <c r="AB123">
        <v>0</v>
      </c>
      <c r="AC123">
        <v>2</v>
      </c>
      <c r="AD123">
        <v>26</v>
      </c>
      <c r="AE123">
        <v>0</v>
      </c>
      <c r="AF123">
        <v>0</v>
      </c>
      <c r="AG123">
        <v>0</v>
      </c>
      <c r="AH123" t="s">
        <v>168</v>
      </c>
      <c r="AI123" s="1">
        <v>44532.820138888892</v>
      </c>
      <c r="AJ123">
        <v>130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26</v>
      </c>
      <c r="AQ123">
        <v>0</v>
      </c>
      <c r="AR123">
        <v>0</v>
      </c>
      <c r="AS123">
        <v>0</v>
      </c>
      <c r="AT123" t="s">
        <v>88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</row>
    <row r="124" spans="1:57">
      <c r="A124" t="s">
        <v>403</v>
      </c>
      <c r="B124" t="s">
        <v>80</v>
      </c>
      <c r="C124" t="s">
        <v>322</v>
      </c>
      <c r="D124" t="s">
        <v>82</v>
      </c>
      <c r="E124" s="2" t="str">
        <f>HYPERLINK("capsilon://?command=openfolder&amp;siteaddress=FAM.docvelocity-na8.net&amp;folderid=FX4F347B0C-8DE2-928D-3836-F2A6C5FC671F","FX21114501")</f>
        <v>FX21114501</v>
      </c>
      <c r="F124" t="s">
        <v>19</v>
      </c>
      <c r="G124" t="s">
        <v>19</v>
      </c>
      <c r="H124" t="s">
        <v>83</v>
      </c>
      <c r="I124" t="s">
        <v>404</v>
      </c>
      <c r="J124">
        <v>58</v>
      </c>
      <c r="K124" t="s">
        <v>85</v>
      </c>
      <c r="L124" t="s">
        <v>86</v>
      </c>
      <c r="M124" t="s">
        <v>87</v>
      </c>
      <c r="N124">
        <v>2</v>
      </c>
      <c r="O124" s="1">
        <v>44532.615671296298</v>
      </c>
      <c r="P124" s="1">
        <v>44532.821655092594</v>
      </c>
      <c r="Q124">
        <v>17567</v>
      </c>
      <c r="R124">
        <v>230</v>
      </c>
      <c r="S124" t="b">
        <v>0</v>
      </c>
      <c r="T124" t="s">
        <v>88</v>
      </c>
      <c r="U124" t="b">
        <v>0</v>
      </c>
      <c r="V124" t="s">
        <v>142</v>
      </c>
      <c r="W124" s="1">
        <v>44532.621203703704</v>
      </c>
      <c r="X124">
        <v>100</v>
      </c>
      <c r="Y124">
        <v>51</v>
      </c>
      <c r="Z124">
        <v>0</v>
      </c>
      <c r="AA124">
        <v>51</v>
      </c>
      <c r="AB124">
        <v>0</v>
      </c>
      <c r="AC124">
        <v>14</v>
      </c>
      <c r="AD124">
        <v>7</v>
      </c>
      <c r="AE124">
        <v>0</v>
      </c>
      <c r="AF124">
        <v>0</v>
      </c>
      <c r="AG124">
        <v>0</v>
      </c>
      <c r="AH124" t="s">
        <v>168</v>
      </c>
      <c r="AI124" s="1">
        <v>44532.821655092594</v>
      </c>
      <c r="AJ124">
        <v>130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</v>
      </c>
      <c r="AQ124">
        <v>0</v>
      </c>
      <c r="AR124">
        <v>0</v>
      </c>
      <c r="AS124">
        <v>0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</row>
    <row r="125" spans="1:57">
      <c r="A125" t="s">
        <v>405</v>
      </c>
      <c r="B125" t="s">
        <v>80</v>
      </c>
      <c r="C125" t="s">
        <v>278</v>
      </c>
      <c r="D125" t="s">
        <v>82</v>
      </c>
      <c r="E125" s="2" t="str">
        <f>HYPERLINK("capsilon://?command=openfolder&amp;siteaddress=FAM.docvelocity-na8.net&amp;folderid=FX9CED6296-9E2D-2ADD-D7E9-5847153A7EE9","FX211010141")</f>
        <v>FX211010141</v>
      </c>
      <c r="F125" t="s">
        <v>19</v>
      </c>
      <c r="G125" t="s">
        <v>19</v>
      </c>
      <c r="H125" t="s">
        <v>83</v>
      </c>
      <c r="I125" t="s">
        <v>406</v>
      </c>
      <c r="J125">
        <v>66</v>
      </c>
      <c r="K125" t="s">
        <v>85</v>
      </c>
      <c r="L125" t="s">
        <v>86</v>
      </c>
      <c r="M125" t="s">
        <v>87</v>
      </c>
      <c r="N125">
        <v>1</v>
      </c>
      <c r="O125" s="1">
        <v>44532.615856481483</v>
      </c>
      <c r="P125" s="1">
        <v>44532.645775462966</v>
      </c>
      <c r="Q125">
        <v>2163</v>
      </c>
      <c r="R125">
        <v>422</v>
      </c>
      <c r="S125" t="b">
        <v>0</v>
      </c>
      <c r="T125" t="s">
        <v>88</v>
      </c>
      <c r="U125" t="b">
        <v>0</v>
      </c>
      <c r="V125" t="s">
        <v>125</v>
      </c>
      <c r="W125" s="1">
        <v>44532.645775462966</v>
      </c>
      <c r="X125">
        <v>339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66</v>
      </c>
      <c r="AE125">
        <v>52</v>
      </c>
      <c r="AF125">
        <v>0</v>
      </c>
      <c r="AG125">
        <v>2</v>
      </c>
      <c r="AH125" t="s">
        <v>88</v>
      </c>
      <c r="AI125" t="s">
        <v>88</v>
      </c>
      <c r="AJ125" t="s">
        <v>88</v>
      </c>
      <c r="AK125" t="s">
        <v>88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88</v>
      </c>
      <c r="AU125" t="s">
        <v>88</v>
      </c>
      <c r="AV125" t="s">
        <v>88</v>
      </c>
      <c r="AW125" t="s">
        <v>88</v>
      </c>
      <c r="AX125" t="s">
        <v>88</v>
      </c>
      <c r="AY125" t="s">
        <v>88</v>
      </c>
      <c r="AZ125" t="s">
        <v>88</v>
      </c>
      <c r="BA125" t="s">
        <v>88</v>
      </c>
      <c r="BB125" t="s">
        <v>88</v>
      </c>
      <c r="BC125" t="s">
        <v>88</v>
      </c>
      <c r="BD125" t="s">
        <v>88</v>
      </c>
      <c r="BE125" t="s">
        <v>88</v>
      </c>
    </row>
    <row r="126" spans="1:57">
      <c r="A126" t="s">
        <v>407</v>
      </c>
      <c r="B126" t="s">
        <v>80</v>
      </c>
      <c r="C126" t="s">
        <v>213</v>
      </c>
      <c r="D126" t="s">
        <v>82</v>
      </c>
      <c r="E126" s="2" t="str">
        <f>HYPERLINK("capsilon://?command=openfolder&amp;siteaddress=FAM.docvelocity-na8.net&amp;folderid=FX482D27C9-50B0-4EC9-27BF-485D840A3CF1","FX21112300")</f>
        <v>FX21112300</v>
      </c>
      <c r="F126" t="s">
        <v>19</v>
      </c>
      <c r="G126" t="s">
        <v>19</v>
      </c>
      <c r="H126" t="s">
        <v>83</v>
      </c>
      <c r="I126" t="s">
        <v>408</v>
      </c>
      <c r="J126">
        <v>104</v>
      </c>
      <c r="K126" t="s">
        <v>85</v>
      </c>
      <c r="L126" t="s">
        <v>86</v>
      </c>
      <c r="M126" t="s">
        <v>87</v>
      </c>
      <c r="N126">
        <v>2</v>
      </c>
      <c r="O126" s="1">
        <v>44532.620254629626</v>
      </c>
      <c r="P126" s="1">
        <v>44532.825138888889</v>
      </c>
      <c r="Q126">
        <v>16667</v>
      </c>
      <c r="R126">
        <v>1035</v>
      </c>
      <c r="S126" t="b">
        <v>0</v>
      </c>
      <c r="T126" t="s">
        <v>88</v>
      </c>
      <c r="U126" t="b">
        <v>0</v>
      </c>
      <c r="V126" t="s">
        <v>142</v>
      </c>
      <c r="W126" s="1">
        <v>44532.630497685182</v>
      </c>
      <c r="X126">
        <v>727</v>
      </c>
      <c r="Y126">
        <v>89</v>
      </c>
      <c r="Z126">
        <v>0</v>
      </c>
      <c r="AA126">
        <v>89</v>
      </c>
      <c r="AB126">
        <v>0</v>
      </c>
      <c r="AC126">
        <v>68</v>
      </c>
      <c r="AD126">
        <v>15</v>
      </c>
      <c r="AE126">
        <v>0</v>
      </c>
      <c r="AF126">
        <v>0</v>
      </c>
      <c r="AG126">
        <v>0</v>
      </c>
      <c r="AH126" t="s">
        <v>168</v>
      </c>
      <c r="AI126" s="1">
        <v>44532.825138888889</v>
      </c>
      <c r="AJ126">
        <v>300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14</v>
      </c>
      <c r="AQ126">
        <v>0</v>
      </c>
      <c r="AR126">
        <v>0</v>
      </c>
      <c r="AS126">
        <v>0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AY126" t="s">
        <v>88</v>
      </c>
      <c r="AZ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</row>
    <row r="127" spans="1:57">
      <c r="A127" t="s">
        <v>409</v>
      </c>
      <c r="B127" t="s">
        <v>80</v>
      </c>
      <c r="C127" t="s">
        <v>213</v>
      </c>
      <c r="D127" t="s">
        <v>82</v>
      </c>
      <c r="E127" s="2" t="str">
        <f>HYPERLINK("capsilon://?command=openfolder&amp;siteaddress=FAM.docvelocity-na8.net&amp;folderid=FX482D27C9-50B0-4EC9-27BF-485D840A3CF1","FX21112300")</f>
        <v>FX21112300</v>
      </c>
      <c r="F127" t="s">
        <v>19</v>
      </c>
      <c r="G127" t="s">
        <v>19</v>
      </c>
      <c r="H127" t="s">
        <v>83</v>
      </c>
      <c r="I127" t="s">
        <v>410</v>
      </c>
      <c r="J127">
        <v>104</v>
      </c>
      <c r="K127" t="s">
        <v>85</v>
      </c>
      <c r="L127" t="s">
        <v>86</v>
      </c>
      <c r="M127" t="s">
        <v>87</v>
      </c>
      <c r="N127">
        <v>2</v>
      </c>
      <c r="O127" s="1">
        <v>44532.620740740742</v>
      </c>
      <c r="P127" s="1">
        <v>44532.827488425923</v>
      </c>
      <c r="Q127">
        <v>16539</v>
      </c>
      <c r="R127">
        <v>1324</v>
      </c>
      <c r="S127" t="b">
        <v>0</v>
      </c>
      <c r="T127" t="s">
        <v>88</v>
      </c>
      <c r="U127" t="b">
        <v>0</v>
      </c>
      <c r="V127" t="s">
        <v>136</v>
      </c>
      <c r="W127" s="1">
        <v>44532.637071759258</v>
      </c>
      <c r="X127">
        <v>1114</v>
      </c>
      <c r="Y127">
        <v>89</v>
      </c>
      <c r="Z127">
        <v>0</v>
      </c>
      <c r="AA127">
        <v>89</v>
      </c>
      <c r="AB127">
        <v>0</v>
      </c>
      <c r="AC127">
        <v>69</v>
      </c>
      <c r="AD127">
        <v>15</v>
      </c>
      <c r="AE127">
        <v>0</v>
      </c>
      <c r="AF127">
        <v>0</v>
      </c>
      <c r="AG127">
        <v>0</v>
      </c>
      <c r="AH127" t="s">
        <v>168</v>
      </c>
      <c r="AI127" s="1">
        <v>44532.827488425923</v>
      </c>
      <c r="AJ127">
        <v>202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14</v>
      </c>
      <c r="AQ127">
        <v>0</v>
      </c>
      <c r="AR127">
        <v>0</v>
      </c>
      <c r="AS127">
        <v>0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AZ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</row>
    <row r="128" spans="1:57">
      <c r="A128" t="s">
        <v>411</v>
      </c>
      <c r="B128" t="s">
        <v>80</v>
      </c>
      <c r="C128" t="s">
        <v>101</v>
      </c>
      <c r="D128" t="s">
        <v>82</v>
      </c>
      <c r="E128" s="2" t="str">
        <f>HYPERLINK("capsilon://?command=openfolder&amp;siteaddress=FAM.docvelocity-na8.net&amp;folderid=FX8B1DD431-9D62-9FF5-B0BB-2A8149347855","FX21102981")</f>
        <v>FX21102981</v>
      </c>
      <c r="F128" t="s">
        <v>19</v>
      </c>
      <c r="G128" t="s">
        <v>19</v>
      </c>
      <c r="H128" t="s">
        <v>83</v>
      </c>
      <c r="I128" t="s">
        <v>102</v>
      </c>
      <c r="J128">
        <v>32</v>
      </c>
      <c r="K128" t="s">
        <v>85</v>
      </c>
      <c r="L128" t="s">
        <v>86</v>
      </c>
      <c r="M128" t="s">
        <v>87</v>
      </c>
      <c r="N128">
        <v>1</v>
      </c>
      <c r="O128" s="1">
        <v>44532.621238425927</v>
      </c>
      <c r="P128" s="1">
        <v>44533.278009259258</v>
      </c>
      <c r="Q128">
        <v>55769</v>
      </c>
      <c r="R128">
        <v>976</v>
      </c>
      <c r="S128" t="b">
        <v>0</v>
      </c>
      <c r="T128" t="s">
        <v>88</v>
      </c>
      <c r="U128" t="b">
        <v>0</v>
      </c>
      <c r="V128" t="s">
        <v>160</v>
      </c>
      <c r="W128" s="1">
        <v>44533.278009259258</v>
      </c>
      <c r="X128">
        <v>155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32</v>
      </c>
      <c r="AE128">
        <v>27</v>
      </c>
      <c r="AF128">
        <v>0</v>
      </c>
      <c r="AG128">
        <v>15</v>
      </c>
      <c r="AH128" t="s">
        <v>88</v>
      </c>
      <c r="AI128" t="s">
        <v>88</v>
      </c>
      <c r="AJ128" t="s">
        <v>88</v>
      </c>
      <c r="AK128" t="s">
        <v>88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AY128" t="s">
        <v>88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</row>
    <row r="129" spans="1:57">
      <c r="A129" t="s">
        <v>412</v>
      </c>
      <c r="B129" t="s">
        <v>80</v>
      </c>
      <c r="C129" t="s">
        <v>386</v>
      </c>
      <c r="D129" t="s">
        <v>82</v>
      </c>
      <c r="E129" s="2" t="str">
        <f>HYPERLINK("capsilon://?command=openfolder&amp;siteaddress=FAM.docvelocity-na8.net&amp;folderid=FX53199560-7D63-9AFC-98F8-FACFC0DA73FB","FX21101133")</f>
        <v>FX21101133</v>
      </c>
      <c r="F129" t="s">
        <v>19</v>
      </c>
      <c r="G129" t="s">
        <v>19</v>
      </c>
      <c r="H129" t="s">
        <v>83</v>
      </c>
      <c r="I129" t="s">
        <v>387</v>
      </c>
      <c r="J129">
        <v>38</v>
      </c>
      <c r="K129" t="s">
        <v>85</v>
      </c>
      <c r="L129" t="s">
        <v>86</v>
      </c>
      <c r="M129" t="s">
        <v>87</v>
      </c>
      <c r="N129">
        <v>2</v>
      </c>
      <c r="O129" s="1">
        <v>44532.639837962961</v>
      </c>
      <c r="P129" s="1">
        <v>44532.705254629633</v>
      </c>
      <c r="Q129">
        <v>5374</v>
      </c>
      <c r="R129">
        <v>278</v>
      </c>
      <c r="S129" t="b">
        <v>0</v>
      </c>
      <c r="T129" t="s">
        <v>88</v>
      </c>
      <c r="U129" t="b">
        <v>1</v>
      </c>
      <c r="V129" t="s">
        <v>125</v>
      </c>
      <c r="W129" s="1">
        <v>44532.641840277778</v>
      </c>
      <c r="X129">
        <v>157</v>
      </c>
      <c r="Y129">
        <v>37</v>
      </c>
      <c r="Z129">
        <v>0</v>
      </c>
      <c r="AA129">
        <v>37</v>
      </c>
      <c r="AB129">
        <v>0</v>
      </c>
      <c r="AC129">
        <v>29</v>
      </c>
      <c r="AD129">
        <v>1</v>
      </c>
      <c r="AE129">
        <v>0</v>
      </c>
      <c r="AF129">
        <v>0</v>
      </c>
      <c r="AG129">
        <v>0</v>
      </c>
      <c r="AH129" t="s">
        <v>168</v>
      </c>
      <c r="AI129" s="1">
        <v>44532.705254629633</v>
      </c>
      <c r="AJ129">
        <v>121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88</v>
      </c>
      <c r="AZ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</row>
    <row r="130" spans="1:57">
      <c r="A130" t="s">
        <v>413</v>
      </c>
      <c r="B130" t="s">
        <v>80</v>
      </c>
      <c r="C130" t="s">
        <v>370</v>
      </c>
      <c r="D130" t="s">
        <v>82</v>
      </c>
      <c r="E130" s="2" t="str">
        <f>HYPERLINK("capsilon://?command=openfolder&amp;siteaddress=FAM.docvelocity-na8.net&amp;folderid=FXA02FEF67-9039-778D-0D39-AFBCB103F8D5","FX21115150")</f>
        <v>FX21115150</v>
      </c>
      <c r="F130" t="s">
        <v>19</v>
      </c>
      <c r="G130" t="s">
        <v>19</v>
      </c>
      <c r="H130" t="s">
        <v>83</v>
      </c>
      <c r="I130" t="s">
        <v>374</v>
      </c>
      <c r="J130">
        <v>163</v>
      </c>
      <c r="K130" t="s">
        <v>85</v>
      </c>
      <c r="L130" t="s">
        <v>86</v>
      </c>
      <c r="M130" t="s">
        <v>87</v>
      </c>
      <c r="N130">
        <v>2</v>
      </c>
      <c r="O130" s="1">
        <v>44532.639907407407</v>
      </c>
      <c r="P130" s="1">
        <v>44532.709513888891</v>
      </c>
      <c r="Q130">
        <v>5074</v>
      </c>
      <c r="R130">
        <v>940</v>
      </c>
      <c r="S130" t="b">
        <v>0</v>
      </c>
      <c r="T130" t="s">
        <v>88</v>
      </c>
      <c r="U130" t="b">
        <v>1</v>
      </c>
      <c r="V130" t="s">
        <v>132</v>
      </c>
      <c r="W130" s="1">
        <v>44532.646724537037</v>
      </c>
      <c r="X130">
        <v>573</v>
      </c>
      <c r="Y130">
        <v>153</v>
      </c>
      <c r="Z130">
        <v>0</v>
      </c>
      <c r="AA130">
        <v>153</v>
      </c>
      <c r="AB130">
        <v>0</v>
      </c>
      <c r="AC130">
        <v>32</v>
      </c>
      <c r="AD130">
        <v>10</v>
      </c>
      <c r="AE130">
        <v>0</v>
      </c>
      <c r="AF130">
        <v>0</v>
      </c>
      <c r="AG130">
        <v>0</v>
      </c>
      <c r="AH130" t="s">
        <v>168</v>
      </c>
      <c r="AI130" s="1">
        <v>44532.709513888891</v>
      </c>
      <c r="AJ130">
        <v>367</v>
      </c>
      <c r="AK130">
        <v>2</v>
      </c>
      <c r="AL130">
        <v>0</v>
      </c>
      <c r="AM130">
        <v>2</v>
      </c>
      <c r="AN130">
        <v>0</v>
      </c>
      <c r="AO130">
        <v>2</v>
      </c>
      <c r="AP130">
        <v>8</v>
      </c>
      <c r="AQ130">
        <v>0</v>
      </c>
      <c r="AR130">
        <v>0</v>
      </c>
      <c r="AS130">
        <v>0</v>
      </c>
      <c r="AT130" t="s">
        <v>88</v>
      </c>
      <c r="AU130" t="s">
        <v>88</v>
      </c>
      <c r="AV130" t="s">
        <v>88</v>
      </c>
      <c r="AW130" t="s">
        <v>88</v>
      </c>
      <c r="AX130" t="s">
        <v>88</v>
      </c>
      <c r="AY130" t="s">
        <v>88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</row>
    <row r="131" spans="1:57">
      <c r="A131" t="s">
        <v>414</v>
      </c>
      <c r="B131" t="s">
        <v>80</v>
      </c>
      <c r="C131" t="s">
        <v>389</v>
      </c>
      <c r="D131" t="s">
        <v>82</v>
      </c>
      <c r="E131" s="2" t="str">
        <f>HYPERLINK("capsilon://?command=openfolder&amp;siteaddress=FAM.docvelocity-na8.net&amp;folderid=FX5B3435D0-A1F4-952B-AF17-DFB787A42A2E","FX21119567")</f>
        <v>FX21119567</v>
      </c>
      <c r="F131" t="s">
        <v>19</v>
      </c>
      <c r="G131" t="s">
        <v>19</v>
      </c>
      <c r="H131" t="s">
        <v>83</v>
      </c>
      <c r="I131" t="s">
        <v>390</v>
      </c>
      <c r="J131">
        <v>38</v>
      </c>
      <c r="K131" t="s">
        <v>85</v>
      </c>
      <c r="L131" t="s">
        <v>86</v>
      </c>
      <c r="M131" t="s">
        <v>87</v>
      </c>
      <c r="N131">
        <v>2</v>
      </c>
      <c r="O131" s="1">
        <v>44532.640520833331</v>
      </c>
      <c r="P131" s="1">
        <v>44532.71166666667</v>
      </c>
      <c r="Q131">
        <v>5713</v>
      </c>
      <c r="R131">
        <v>434</v>
      </c>
      <c r="S131" t="b">
        <v>0</v>
      </c>
      <c r="T131" t="s">
        <v>88</v>
      </c>
      <c r="U131" t="b">
        <v>1</v>
      </c>
      <c r="V131" t="s">
        <v>136</v>
      </c>
      <c r="W131" s="1">
        <v>44532.642418981479</v>
      </c>
      <c r="X131">
        <v>160</v>
      </c>
      <c r="Y131">
        <v>37</v>
      </c>
      <c r="Z131">
        <v>0</v>
      </c>
      <c r="AA131">
        <v>37</v>
      </c>
      <c r="AB131">
        <v>0</v>
      </c>
      <c r="AC131">
        <v>26</v>
      </c>
      <c r="AD131">
        <v>1</v>
      </c>
      <c r="AE131">
        <v>0</v>
      </c>
      <c r="AF131">
        <v>0</v>
      </c>
      <c r="AG131">
        <v>0</v>
      </c>
      <c r="AH131" t="s">
        <v>201</v>
      </c>
      <c r="AI131" s="1">
        <v>44532.71166666667</v>
      </c>
      <c r="AJ131">
        <v>267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 t="s">
        <v>88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</row>
    <row r="132" spans="1:57">
      <c r="A132" t="s">
        <v>415</v>
      </c>
      <c r="B132" t="s">
        <v>80</v>
      </c>
      <c r="C132" t="s">
        <v>278</v>
      </c>
      <c r="D132" t="s">
        <v>82</v>
      </c>
      <c r="E132" s="2" t="str">
        <f>HYPERLINK("capsilon://?command=openfolder&amp;siteaddress=FAM.docvelocity-na8.net&amp;folderid=FX9CED6296-9E2D-2ADD-D7E9-5847153A7EE9","FX211010141")</f>
        <v>FX211010141</v>
      </c>
      <c r="F132" t="s">
        <v>19</v>
      </c>
      <c r="G132" t="s">
        <v>19</v>
      </c>
      <c r="H132" t="s">
        <v>83</v>
      </c>
      <c r="I132" t="s">
        <v>406</v>
      </c>
      <c r="J132">
        <v>76</v>
      </c>
      <c r="K132" t="s">
        <v>85</v>
      </c>
      <c r="L132" t="s">
        <v>86</v>
      </c>
      <c r="M132" t="s">
        <v>87</v>
      </c>
      <c r="N132">
        <v>2</v>
      </c>
      <c r="O132" s="1">
        <v>44532.646261574075</v>
      </c>
      <c r="P132" s="1">
        <v>44532.712141203701</v>
      </c>
      <c r="Q132">
        <v>4981</v>
      </c>
      <c r="R132">
        <v>711</v>
      </c>
      <c r="S132" t="b">
        <v>0</v>
      </c>
      <c r="T132" t="s">
        <v>88</v>
      </c>
      <c r="U132" t="b">
        <v>1</v>
      </c>
      <c r="V132" t="s">
        <v>136</v>
      </c>
      <c r="W132" s="1">
        <v>44532.651875000003</v>
      </c>
      <c r="X132">
        <v>484</v>
      </c>
      <c r="Y132">
        <v>74</v>
      </c>
      <c r="Z132">
        <v>0</v>
      </c>
      <c r="AA132">
        <v>74</v>
      </c>
      <c r="AB132">
        <v>0</v>
      </c>
      <c r="AC132">
        <v>47</v>
      </c>
      <c r="AD132">
        <v>2</v>
      </c>
      <c r="AE132">
        <v>0</v>
      </c>
      <c r="AF132">
        <v>0</v>
      </c>
      <c r="AG132">
        <v>0</v>
      </c>
      <c r="AH132" t="s">
        <v>168</v>
      </c>
      <c r="AI132" s="1">
        <v>44532.712141203701</v>
      </c>
      <c r="AJ132">
        <v>227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</row>
    <row r="133" spans="1:57">
      <c r="A133" t="s">
        <v>416</v>
      </c>
      <c r="B133" t="s">
        <v>80</v>
      </c>
      <c r="C133" t="s">
        <v>134</v>
      </c>
      <c r="D133" t="s">
        <v>82</v>
      </c>
      <c r="E133" s="2" t="str">
        <f>HYPERLINK("capsilon://?command=openfolder&amp;siteaddress=FAM.docvelocity-na8.net&amp;folderid=FXA897DE73-728B-AD15-E5B5-60116D89B4DE","FX211013274")</f>
        <v>FX211013274</v>
      </c>
      <c r="F133" t="s">
        <v>19</v>
      </c>
      <c r="G133" t="s">
        <v>19</v>
      </c>
      <c r="H133" t="s">
        <v>83</v>
      </c>
      <c r="I133" t="s">
        <v>417</v>
      </c>
      <c r="J133">
        <v>70</v>
      </c>
      <c r="K133" t="s">
        <v>85</v>
      </c>
      <c r="L133" t="s">
        <v>86</v>
      </c>
      <c r="M133" t="s">
        <v>87</v>
      </c>
      <c r="N133">
        <v>2</v>
      </c>
      <c r="O133" s="1">
        <v>44531.008252314816</v>
      </c>
      <c r="P133" s="1">
        <v>44531.311631944445</v>
      </c>
      <c r="Q133">
        <v>25243</v>
      </c>
      <c r="R133">
        <v>969</v>
      </c>
      <c r="S133" t="b">
        <v>0</v>
      </c>
      <c r="T133" t="s">
        <v>88</v>
      </c>
      <c r="U133" t="b">
        <v>0</v>
      </c>
      <c r="V133" t="s">
        <v>98</v>
      </c>
      <c r="W133" s="1">
        <v>44531.157083333332</v>
      </c>
      <c r="X133">
        <v>521</v>
      </c>
      <c r="Y133">
        <v>50</v>
      </c>
      <c r="Z133">
        <v>0</v>
      </c>
      <c r="AA133">
        <v>50</v>
      </c>
      <c r="AB133">
        <v>0</v>
      </c>
      <c r="AC133">
        <v>37</v>
      </c>
      <c r="AD133">
        <v>20</v>
      </c>
      <c r="AE133">
        <v>0</v>
      </c>
      <c r="AF133">
        <v>0</v>
      </c>
      <c r="AG133">
        <v>0</v>
      </c>
      <c r="AH133" t="s">
        <v>99</v>
      </c>
      <c r="AI133" s="1">
        <v>44531.311631944445</v>
      </c>
      <c r="AJ133">
        <v>448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20</v>
      </c>
      <c r="AQ133">
        <v>0</v>
      </c>
      <c r="AR133">
        <v>0</v>
      </c>
      <c r="AS133">
        <v>0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</row>
    <row r="134" spans="1:57">
      <c r="A134" t="s">
        <v>418</v>
      </c>
      <c r="B134" t="s">
        <v>80</v>
      </c>
      <c r="C134" t="s">
        <v>419</v>
      </c>
      <c r="D134" t="s">
        <v>82</v>
      </c>
      <c r="E134" s="2" t="str">
        <f>HYPERLINK("capsilon://?command=openfolder&amp;siteaddress=FAM.docvelocity-na8.net&amp;folderid=FXC32DB999-E5C9-FA86-C5B2-2DBEC5FA3104","FX21113042")</f>
        <v>FX21113042</v>
      </c>
      <c r="F134" t="s">
        <v>19</v>
      </c>
      <c r="G134" t="s">
        <v>19</v>
      </c>
      <c r="H134" t="s">
        <v>83</v>
      </c>
      <c r="I134" t="s">
        <v>420</v>
      </c>
      <c r="J134">
        <v>66</v>
      </c>
      <c r="K134" t="s">
        <v>85</v>
      </c>
      <c r="L134" t="s">
        <v>86</v>
      </c>
      <c r="M134" t="s">
        <v>87</v>
      </c>
      <c r="N134">
        <v>1</v>
      </c>
      <c r="O134" s="1">
        <v>44532.673773148148</v>
      </c>
      <c r="P134" s="1">
        <v>44532.695810185185</v>
      </c>
      <c r="Q134">
        <v>1748</v>
      </c>
      <c r="R134">
        <v>156</v>
      </c>
      <c r="S134" t="b">
        <v>0</v>
      </c>
      <c r="T134" t="s">
        <v>88</v>
      </c>
      <c r="U134" t="b">
        <v>0</v>
      </c>
      <c r="V134" t="s">
        <v>125</v>
      </c>
      <c r="W134" s="1">
        <v>44532.695810185185</v>
      </c>
      <c r="X134">
        <v>126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66</v>
      </c>
      <c r="AE134">
        <v>52</v>
      </c>
      <c r="AF134">
        <v>0</v>
      </c>
      <c r="AG134">
        <v>2</v>
      </c>
      <c r="AH134" t="s">
        <v>88</v>
      </c>
      <c r="AI134" t="s">
        <v>88</v>
      </c>
      <c r="AJ134" t="s">
        <v>88</v>
      </c>
      <c r="AK134" t="s">
        <v>88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88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</row>
    <row r="135" spans="1:57">
      <c r="A135" t="s">
        <v>421</v>
      </c>
      <c r="B135" t="s">
        <v>80</v>
      </c>
      <c r="C135" t="s">
        <v>422</v>
      </c>
      <c r="D135" t="s">
        <v>82</v>
      </c>
      <c r="E135" s="2" t="str">
        <f>HYPERLINK("capsilon://?command=openfolder&amp;siteaddress=FAM.docvelocity-na8.net&amp;folderid=FX027E2C62-9DFA-2061-2F8F-EE33619E4FCA","FX21111980")</f>
        <v>FX21111980</v>
      </c>
      <c r="F135" t="s">
        <v>19</v>
      </c>
      <c r="G135" t="s">
        <v>19</v>
      </c>
      <c r="H135" t="s">
        <v>83</v>
      </c>
      <c r="I135" t="s">
        <v>423</v>
      </c>
      <c r="J135">
        <v>38</v>
      </c>
      <c r="K135" t="s">
        <v>85</v>
      </c>
      <c r="L135" t="s">
        <v>86</v>
      </c>
      <c r="M135" t="s">
        <v>87</v>
      </c>
      <c r="N135">
        <v>2</v>
      </c>
      <c r="O135" s="1">
        <v>44532.690196759257</v>
      </c>
      <c r="P135" s="1">
        <v>44532.829131944447</v>
      </c>
      <c r="Q135">
        <v>11477</v>
      </c>
      <c r="R135">
        <v>527</v>
      </c>
      <c r="S135" t="b">
        <v>0</v>
      </c>
      <c r="T135" t="s">
        <v>88</v>
      </c>
      <c r="U135" t="b">
        <v>0</v>
      </c>
      <c r="V135" t="s">
        <v>136</v>
      </c>
      <c r="W135" s="1">
        <v>44532.696759259263</v>
      </c>
      <c r="X135">
        <v>374</v>
      </c>
      <c r="Y135">
        <v>37</v>
      </c>
      <c r="Z135">
        <v>0</v>
      </c>
      <c r="AA135">
        <v>37</v>
      </c>
      <c r="AB135">
        <v>0</v>
      </c>
      <c r="AC135">
        <v>26</v>
      </c>
      <c r="AD135">
        <v>1</v>
      </c>
      <c r="AE135">
        <v>0</v>
      </c>
      <c r="AF135">
        <v>0</v>
      </c>
      <c r="AG135">
        <v>0</v>
      </c>
      <c r="AH135" t="s">
        <v>168</v>
      </c>
      <c r="AI135" s="1">
        <v>44532.829131944447</v>
      </c>
      <c r="AJ135">
        <v>141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</row>
    <row r="136" spans="1:57">
      <c r="A136" t="s">
        <v>424</v>
      </c>
      <c r="B136" t="s">
        <v>80</v>
      </c>
      <c r="C136" t="s">
        <v>419</v>
      </c>
      <c r="D136" t="s">
        <v>82</v>
      </c>
      <c r="E136" s="2" t="str">
        <f>HYPERLINK("capsilon://?command=openfolder&amp;siteaddress=FAM.docvelocity-na8.net&amp;folderid=FXC32DB999-E5C9-FA86-C5B2-2DBEC5FA3104","FX21113042")</f>
        <v>FX21113042</v>
      </c>
      <c r="F136" t="s">
        <v>19</v>
      </c>
      <c r="G136" t="s">
        <v>19</v>
      </c>
      <c r="H136" t="s">
        <v>83</v>
      </c>
      <c r="I136" t="s">
        <v>420</v>
      </c>
      <c r="J136">
        <v>132</v>
      </c>
      <c r="K136" t="s">
        <v>85</v>
      </c>
      <c r="L136" t="s">
        <v>86</v>
      </c>
      <c r="M136" t="s">
        <v>87</v>
      </c>
      <c r="N136">
        <v>2</v>
      </c>
      <c r="O136" s="1">
        <v>44532.696435185186</v>
      </c>
      <c r="P136" s="1">
        <v>44532.717210648145</v>
      </c>
      <c r="Q136">
        <v>570</v>
      </c>
      <c r="R136">
        <v>1225</v>
      </c>
      <c r="S136" t="b">
        <v>0</v>
      </c>
      <c r="T136" t="s">
        <v>88</v>
      </c>
      <c r="U136" t="b">
        <v>1</v>
      </c>
      <c r="V136" t="s">
        <v>136</v>
      </c>
      <c r="W136" s="1">
        <v>44532.705648148149</v>
      </c>
      <c r="X136">
        <v>768</v>
      </c>
      <c r="Y136">
        <v>104</v>
      </c>
      <c r="Z136">
        <v>0</v>
      </c>
      <c r="AA136">
        <v>104</v>
      </c>
      <c r="AB136">
        <v>0</v>
      </c>
      <c r="AC136">
        <v>77</v>
      </c>
      <c r="AD136">
        <v>28</v>
      </c>
      <c r="AE136">
        <v>0</v>
      </c>
      <c r="AF136">
        <v>0</v>
      </c>
      <c r="AG136">
        <v>0</v>
      </c>
      <c r="AH136" t="s">
        <v>168</v>
      </c>
      <c r="AI136" s="1">
        <v>44532.717210648145</v>
      </c>
      <c r="AJ136">
        <v>437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27</v>
      </c>
      <c r="AQ136">
        <v>0</v>
      </c>
      <c r="AR136">
        <v>0</v>
      </c>
      <c r="AS136">
        <v>0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</row>
    <row r="137" spans="1:57">
      <c r="A137" t="s">
        <v>425</v>
      </c>
      <c r="B137" t="s">
        <v>80</v>
      </c>
      <c r="C137" t="s">
        <v>426</v>
      </c>
      <c r="D137" t="s">
        <v>82</v>
      </c>
      <c r="E137" s="2" t="str">
        <f>HYPERLINK("capsilon://?command=openfolder&amp;siteaddress=FAM.docvelocity-na8.net&amp;folderid=FX3C1A771C-2D33-06CF-981C-9A3C4D460F82","FX21112989")</f>
        <v>FX21112989</v>
      </c>
      <c r="F137" t="s">
        <v>19</v>
      </c>
      <c r="G137" t="s">
        <v>19</v>
      </c>
      <c r="H137" t="s">
        <v>83</v>
      </c>
      <c r="I137" t="s">
        <v>427</v>
      </c>
      <c r="J137">
        <v>66</v>
      </c>
      <c r="K137" t="s">
        <v>85</v>
      </c>
      <c r="L137" t="s">
        <v>86</v>
      </c>
      <c r="M137" t="s">
        <v>87</v>
      </c>
      <c r="N137">
        <v>2</v>
      </c>
      <c r="O137" s="1">
        <v>44532.697002314817</v>
      </c>
      <c r="P137" s="1">
        <v>44532.831863425927</v>
      </c>
      <c r="Q137">
        <v>10624</v>
      </c>
      <c r="R137">
        <v>1028</v>
      </c>
      <c r="S137" t="b">
        <v>0</v>
      </c>
      <c r="T137" t="s">
        <v>88</v>
      </c>
      <c r="U137" t="b">
        <v>0</v>
      </c>
      <c r="V137" t="s">
        <v>136</v>
      </c>
      <c r="W137" s="1">
        <v>44532.714513888888</v>
      </c>
      <c r="X137">
        <v>765</v>
      </c>
      <c r="Y137">
        <v>52</v>
      </c>
      <c r="Z137">
        <v>0</v>
      </c>
      <c r="AA137">
        <v>52</v>
      </c>
      <c r="AB137">
        <v>0</v>
      </c>
      <c r="AC137">
        <v>36</v>
      </c>
      <c r="AD137">
        <v>14</v>
      </c>
      <c r="AE137">
        <v>0</v>
      </c>
      <c r="AF137">
        <v>0</v>
      </c>
      <c r="AG137">
        <v>0</v>
      </c>
      <c r="AH137" t="s">
        <v>168</v>
      </c>
      <c r="AI137" s="1">
        <v>44532.831863425927</v>
      </c>
      <c r="AJ137">
        <v>235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13</v>
      </c>
      <c r="AQ137">
        <v>0</v>
      </c>
      <c r="AR137">
        <v>0</v>
      </c>
      <c r="AS137">
        <v>0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</row>
    <row r="138" spans="1:57">
      <c r="A138" t="s">
        <v>428</v>
      </c>
      <c r="B138" t="s">
        <v>80</v>
      </c>
      <c r="C138" t="s">
        <v>429</v>
      </c>
      <c r="D138" t="s">
        <v>82</v>
      </c>
      <c r="E138" s="2" t="str">
        <f>HYPERLINK("capsilon://?command=openfolder&amp;siteaddress=FAM.docvelocity-na8.net&amp;folderid=FXB37983EF-AF18-0824-4A01-D4F9EBF46684","FX21111215")</f>
        <v>FX21111215</v>
      </c>
      <c r="F138" t="s">
        <v>19</v>
      </c>
      <c r="G138" t="s">
        <v>19</v>
      </c>
      <c r="H138" t="s">
        <v>83</v>
      </c>
      <c r="I138" t="s">
        <v>430</v>
      </c>
      <c r="J138">
        <v>51</v>
      </c>
      <c r="K138" t="s">
        <v>85</v>
      </c>
      <c r="L138" t="s">
        <v>86</v>
      </c>
      <c r="M138" t="s">
        <v>87</v>
      </c>
      <c r="N138">
        <v>2</v>
      </c>
      <c r="O138" s="1">
        <v>44532.699872685182</v>
      </c>
      <c r="P138" s="1">
        <v>44532.833865740744</v>
      </c>
      <c r="Q138">
        <v>11163</v>
      </c>
      <c r="R138">
        <v>414</v>
      </c>
      <c r="S138" t="b">
        <v>0</v>
      </c>
      <c r="T138" t="s">
        <v>88</v>
      </c>
      <c r="U138" t="b">
        <v>0</v>
      </c>
      <c r="V138" t="s">
        <v>136</v>
      </c>
      <c r="W138" s="1">
        <v>44532.71570601852</v>
      </c>
      <c r="X138">
        <v>103</v>
      </c>
      <c r="Y138">
        <v>41</v>
      </c>
      <c r="Z138">
        <v>0</v>
      </c>
      <c r="AA138">
        <v>41</v>
      </c>
      <c r="AB138">
        <v>0</v>
      </c>
      <c r="AC138">
        <v>8</v>
      </c>
      <c r="AD138">
        <v>10</v>
      </c>
      <c r="AE138">
        <v>0</v>
      </c>
      <c r="AF138">
        <v>0</v>
      </c>
      <c r="AG138">
        <v>0</v>
      </c>
      <c r="AH138" t="s">
        <v>94</v>
      </c>
      <c r="AI138" s="1">
        <v>44532.833865740744</v>
      </c>
      <c r="AJ138">
        <v>311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9</v>
      </c>
      <c r="AQ138">
        <v>0</v>
      </c>
      <c r="AR138">
        <v>0</v>
      </c>
      <c r="AS138">
        <v>0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</row>
    <row r="139" spans="1:57">
      <c r="A139" t="s">
        <v>431</v>
      </c>
      <c r="B139" t="s">
        <v>80</v>
      </c>
      <c r="C139" t="s">
        <v>429</v>
      </c>
      <c r="D139" t="s">
        <v>82</v>
      </c>
      <c r="E139" s="2" t="str">
        <f>HYPERLINK("capsilon://?command=openfolder&amp;siteaddress=FAM.docvelocity-na8.net&amp;folderid=FXB37983EF-AF18-0824-4A01-D4F9EBF46684","FX21111215")</f>
        <v>FX21111215</v>
      </c>
      <c r="F139" t="s">
        <v>19</v>
      </c>
      <c r="G139" t="s">
        <v>19</v>
      </c>
      <c r="H139" t="s">
        <v>83</v>
      </c>
      <c r="I139" t="s">
        <v>432</v>
      </c>
      <c r="J139">
        <v>51</v>
      </c>
      <c r="K139" t="s">
        <v>85</v>
      </c>
      <c r="L139" t="s">
        <v>86</v>
      </c>
      <c r="M139" t="s">
        <v>87</v>
      </c>
      <c r="N139">
        <v>2</v>
      </c>
      <c r="O139" s="1">
        <v>44532.700115740743</v>
      </c>
      <c r="P139" s="1">
        <v>44532.833460648151</v>
      </c>
      <c r="Q139">
        <v>11300</v>
      </c>
      <c r="R139">
        <v>221</v>
      </c>
      <c r="S139" t="b">
        <v>0</v>
      </c>
      <c r="T139" t="s">
        <v>88</v>
      </c>
      <c r="U139" t="b">
        <v>0</v>
      </c>
      <c r="V139" t="s">
        <v>136</v>
      </c>
      <c r="W139" s="1">
        <v>44532.716678240744</v>
      </c>
      <c r="X139">
        <v>84</v>
      </c>
      <c r="Y139">
        <v>41</v>
      </c>
      <c r="Z139">
        <v>0</v>
      </c>
      <c r="AA139">
        <v>41</v>
      </c>
      <c r="AB139">
        <v>0</v>
      </c>
      <c r="AC139">
        <v>7</v>
      </c>
      <c r="AD139">
        <v>10</v>
      </c>
      <c r="AE139">
        <v>0</v>
      </c>
      <c r="AF139">
        <v>0</v>
      </c>
      <c r="AG139">
        <v>0</v>
      </c>
      <c r="AH139" t="s">
        <v>168</v>
      </c>
      <c r="AI139" s="1">
        <v>44532.833460648151</v>
      </c>
      <c r="AJ139">
        <v>137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10</v>
      </c>
      <c r="AQ139">
        <v>0</v>
      </c>
      <c r="AR139">
        <v>0</v>
      </c>
      <c r="AS139">
        <v>0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</row>
    <row r="140" spans="1:57">
      <c r="A140" t="s">
        <v>433</v>
      </c>
      <c r="B140" t="s">
        <v>80</v>
      </c>
      <c r="C140" t="s">
        <v>429</v>
      </c>
      <c r="D140" t="s">
        <v>82</v>
      </c>
      <c r="E140" s="2" t="str">
        <f>HYPERLINK("capsilon://?command=openfolder&amp;siteaddress=FAM.docvelocity-na8.net&amp;folderid=FXB37983EF-AF18-0824-4A01-D4F9EBF46684","FX21111215")</f>
        <v>FX21111215</v>
      </c>
      <c r="F140" t="s">
        <v>19</v>
      </c>
      <c r="G140" t="s">
        <v>19</v>
      </c>
      <c r="H140" t="s">
        <v>83</v>
      </c>
      <c r="I140" t="s">
        <v>434</v>
      </c>
      <c r="J140">
        <v>51</v>
      </c>
      <c r="K140" t="s">
        <v>85</v>
      </c>
      <c r="L140" t="s">
        <v>86</v>
      </c>
      <c r="M140" t="s">
        <v>87</v>
      </c>
      <c r="N140">
        <v>2</v>
      </c>
      <c r="O140" s="1">
        <v>44532.700775462959</v>
      </c>
      <c r="P140" s="1">
        <v>44532.83488425926</v>
      </c>
      <c r="Q140">
        <v>11376</v>
      </c>
      <c r="R140">
        <v>211</v>
      </c>
      <c r="S140" t="b">
        <v>0</v>
      </c>
      <c r="T140" t="s">
        <v>88</v>
      </c>
      <c r="U140" t="b">
        <v>0</v>
      </c>
      <c r="V140" t="s">
        <v>136</v>
      </c>
      <c r="W140" s="1">
        <v>44532.717719907407</v>
      </c>
      <c r="X140">
        <v>89</v>
      </c>
      <c r="Y140">
        <v>41</v>
      </c>
      <c r="Z140">
        <v>0</v>
      </c>
      <c r="AA140">
        <v>41</v>
      </c>
      <c r="AB140">
        <v>0</v>
      </c>
      <c r="AC140">
        <v>7</v>
      </c>
      <c r="AD140">
        <v>10</v>
      </c>
      <c r="AE140">
        <v>0</v>
      </c>
      <c r="AF140">
        <v>0</v>
      </c>
      <c r="AG140">
        <v>0</v>
      </c>
      <c r="AH140" t="s">
        <v>168</v>
      </c>
      <c r="AI140" s="1">
        <v>44532.83488425926</v>
      </c>
      <c r="AJ140">
        <v>122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10</v>
      </c>
      <c r="AQ140">
        <v>0</v>
      </c>
      <c r="AR140">
        <v>0</v>
      </c>
      <c r="AS140">
        <v>0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</row>
    <row r="141" spans="1:57">
      <c r="A141" t="s">
        <v>435</v>
      </c>
      <c r="B141" t="s">
        <v>80</v>
      </c>
      <c r="C141" t="s">
        <v>436</v>
      </c>
      <c r="D141" t="s">
        <v>82</v>
      </c>
      <c r="E141" s="2" t="str">
        <f>HYPERLINK("capsilon://?command=openfolder&amp;siteaddress=FAM.docvelocity-na8.net&amp;folderid=FXD73DD0BF-0DF5-CC11-9235-94BCDA925EFB","FX21118430")</f>
        <v>FX21118430</v>
      </c>
      <c r="F141" t="s">
        <v>19</v>
      </c>
      <c r="G141" t="s">
        <v>19</v>
      </c>
      <c r="H141" t="s">
        <v>83</v>
      </c>
      <c r="I141" t="s">
        <v>437</v>
      </c>
      <c r="J141">
        <v>28</v>
      </c>
      <c r="K141" t="s">
        <v>85</v>
      </c>
      <c r="L141" t="s">
        <v>86</v>
      </c>
      <c r="M141" t="s">
        <v>87</v>
      </c>
      <c r="N141">
        <v>2</v>
      </c>
      <c r="O141" s="1">
        <v>44532.714363425926</v>
      </c>
      <c r="P141" s="1">
        <v>44532.836331018516</v>
      </c>
      <c r="Q141">
        <v>10253</v>
      </c>
      <c r="R141">
        <v>285</v>
      </c>
      <c r="S141" t="b">
        <v>0</v>
      </c>
      <c r="T141" t="s">
        <v>88</v>
      </c>
      <c r="U141" t="b">
        <v>0</v>
      </c>
      <c r="V141" t="s">
        <v>136</v>
      </c>
      <c r="W141" s="1">
        <v>44532.719085648147</v>
      </c>
      <c r="X141">
        <v>118</v>
      </c>
      <c r="Y141">
        <v>21</v>
      </c>
      <c r="Z141">
        <v>0</v>
      </c>
      <c r="AA141">
        <v>21</v>
      </c>
      <c r="AB141">
        <v>0</v>
      </c>
      <c r="AC141">
        <v>0</v>
      </c>
      <c r="AD141">
        <v>7</v>
      </c>
      <c r="AE141">
        <v>0</v>
      </c>
      <c r="AF141">
        <v>0</v>
      </c>
      <c r="AG141">
        <v>0</v>
      </c>
      <c r="AH141" t="s">
        <v>201</v>
      </c>
      <c r="AI141" s="1">
        <v>44532.836331018516</v>
      </c>
      <c r="AJ141">
        <v>159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</v>
      </c>
      <c r="AQ141">
        <v>0</v>
      </c>
      <c r="AR141">
        <v>0</v>
      </c>
      <c r="AS141">
        <v>0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</row>
    <row r="142" spans="1:57">
      <c r="A142" t="s">
        <v>438</v>
      </c>
      <c r="B142" t="s">
        <v>80</v>
      </c>
      <c r="C142" t="s">
        <v>436</v>
      </c>
      <c r="D142" t="s">
        <v>82</v>
      </c>
      <c r="E142" s="2" t="str">
        <f>HYPERLINK("capsilon://?command=openfolder&amp;siteaddress=FAM.docvelocity-na8.net&amp;folderid=FXD73DD0BF-0DF5-CC11-9235-94BCDA925EFB","FX21118430")</f>
        <v>FX21118430</v>
      </c>
      <c r="F142" t="s">
        <v>19</v>
      </c>
      <c r="G142" t="s">
        <v>19</v>
      </c>
      <c r="H142" t="s">
        <v>83</v>
      </c>
      <c r="I142" t="s">
        <v>439</v>
      </c>
      <c r="J142">
        <v>28</v>
      </c>
      <c r="K142" t="s">
        <v>85</v>
      </c>
      <c r="L142" t="s">
        <v>86</v>
      </c>
      <c r="M142" t="s">
        <v>87</v>
      </c>
      <c r="N142">
        <v>2</v>
      </c>
      <c r="O142" s="1">
        <v>44532.714641203704</v>
      </c>
      <c r="P142" s="1">
        <v>44532.836284722223</v>
      </c>
      <c r="Q142">
        <v>10348</v>
      </c>
      <c r="R142">
        <v>162</v>
      </c>
      <c r="S142" t="b">
        <v>0</v>
      </c>
      <c r="T142" t="s">
        <v>88</v>
      </c>
      <c r="U142" t="b">
        <v>0</v>
      </c>
      <c r="V142" t="s">
        <v>136</v>
      </c>
      <c r="W142" s="1">
        <v>44532.719583333332</v>
      </c>
      <c r="X142">
        <v>42</v>
      </c>
      <c r="Y142">
        <v>21</v>
      </c>
      <c r="Z142">
        <v>0</v>
      </c>
      <c r="AA142">
        <v>21</v>
      </c>
      <c r="AB142">
        <v>0</v>
      </c>
      <c r="AC142">
        <v>0</v>
      </c>
      <c r="AD142">
        <v>7</v>
      </c>
      <c r="AE142">
        <v>0</v>
      </c>
      <c r="AF142">
        <v>0</v>
      </c>
      <c r="AG142">
        <v>0</v>
      </c>
      <c r="AH142" t="s">
        <v>168</v>
      </c>
      <c r="AI142" s="1">
        <v>44532.836284722223</v>
      </c>
      <c r="AJ142">
        <v>120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7</v>
      </c>
      <c r="AQ142">
        <v>0</v>
      </c>
      <c r="AR142">
        <v>0</v>
      </c>
      <c r="AS142">
        <v>0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</row>
    <row r="143" spans="1:57">
      <c r="A143" t="s">
        <v>440</v>
      </c>
      <c r="B143" t="s">
        <v>80</v>
      </c>
      <c r="C143" t="s">
        <v>104</v>
      </c>
      <c r="D143" t="s">
        <v>82</v>
      </c>
      <c r="E143" s="2" t="str">
        <f>HYPERLINK("capsilon://?command=openfolder&amp;siteaddress=FAM.docvelocity-na8.net&amp;folderid=FXB6B629A5-A998-37BC-400E-4CC1F1199BF5","FX21114208")</f>
        <v>FX21114208</v>
      </c>
      <c r="F143" t="s">
        <v>19</v>
      </c>
      <c r="G143" t="s">
        <v>19</v>
      </c>
      <c r="H143" t="s">
        <v>83</v>
      </c>
      <c r="I143" t="s">
        <v>441</v>
      </c>
      <c r="J143">
        <v>66</v>
      </c>
      <c r="K143" t="s">
        <v>85</v>
      </c>
      <c r="L143" t="s">
        <v>86</v>
      </c>
      <c r="M143" t="s">
        <v>87</v>
      </c>
      <c r="N143">
        <v>2</v>
      </c>
      <c r="O143" s="1">
        <v>44532.751747685186</v>
      </c>
      <c r="P143" s="1">
        <v>44532.843287037038</v>
      </c>
      <c r="Q143">
        <v>7334</v>
      </c>
      <c r="R143">
        <v>575</v>
      </c>
      <c r="S143" t="b">
        <v>0</v>
      </c>
      <c r="T143" t="s">
        <v>88</v>
      </c>
      <c r="U143" t="b">
        <v>0</v>
      </c>
      <c r="V143" t="s">
        <v>142</v>
      </c>
      <c r="W143" s="1">
        <v>44532.77244212963</v>
      </c>
      <c r="X143">
        <v>32</v>
      </c>
      <c r="Y143">
        <v>0</v>
      </c>
      <c r="Z143">
        <v>0</v>
      </c>
      <c r="AA143">
        <v>0</v>
      </c>
      <c r="AB143">
        <v>52</v>
      </c>
      <c r="AC143">
        <v>0</v>
      </c>
      <c r="AD143">
        <v>66</v>
      </c>
      <c r="AE143">
        <v>0</v>
      </c>
      <c r="AF143">
        <v>0</v>
      </c>
      <c r="AG143">
        <v>0</v>
      </c>
      <c r="AH143" t="s">
        <v>168</v>
      </c>
      <c r="AI143" s="1">
        <v>44532.843287037038</v>
      </c>
      <c r="AJ143">
        <v>152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66</v>
      </c>
      <c r="AQ143">
        <v>0</v>
      </c>
      <c r="AR143">
        <v>0</v>
      </c>
      <c r="AS143">
        <v>0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</row>
    <row r="144" spans="1:57">
      <c r="A144" t="s">
        <v>442</v>
      </c>
      <c r="B144" t="s">
        <v>80</v>
      </c>
      <c r="C144" t="s">
        <v>104</v>
      </c>
      <c r="D144" t="s">
        <v>82</v>
      </c>
      <c r="E144" s="2" t="str">
        <f>HYPERLINK("capsilon://?command=openfolder&amp;siteaddress=FAM.docvelocity-na8.net&amp;folderid=FXB6B629A5-A998-37BC-400E-4CC1F1199BF5","FX21114208")</f>
        <v>FX21114208</v>
      </c>
      <c r="F144" t="s">
        <v>19</v>
      </c>
      <c r="G144" t="s">
        <v>19</v>
      </c>
      <c r="H144" t="s">
        <v>83</v>
      </c>
      <c r="I144" t="s">
        <v>443</v>
      </c>
      <c r="J144">
        <v>66</v>
      </c>
      <c r="K144" t="s">
        <v>85</v>
      </c>
      <c r="L144" t="s">
        <v>86</v>
      </c>
      <c r="M144" t="s">
        <v>87</v>
      </c>
      <c r="N144">
        <v>2</v>
      </c>
      <c r="O144" s="1">
        <v>44532.752569444441</v>
      </c>
      <c r="P144" s="1">
        <v>44533.250219907408</v>
      </c>
      <c r="Q144">
        <v>41446</v>
      </c>
      <c r="R144">
        <v>1551</v>
      </c>
      <c r="S144" t="b">
        <v>0</v>
      </c>
      <c r="T144" t="s">
        <v>88</v>
      </c>
      <c r="U144" t="b">
        <v>0</v>
      </c>
      <c r="V144" t="s">
        <v>121</v>
      </c>
      <c r="W144" s="1">
        <v>44533.202627314815</v>
      </c>
      <c r="X144">
        <v>1085</v>
      </c>
      <c r="Y144">
        <v>52</v>
      </c>
      <c r="Z144">
        <v>0</v>
      </c>
      <c r="AA144">
        <v>52</v>
      </c>
      <c r="AB144">
        <v>0</v>
      </c>
      <c r="AC144">
        <v>41</v>
      </c>
      <c r="AD144">
        <v>14</v>
      </c>
      <c r="AE144">
        <v>0</v>
      </c>
      <c r="AF144">
        <v>0</v>
      </c>
      <c r="AG144">
        <v>0</v>
      </c>
      <c r="AH144" t="s">
        <v>90</v>
      </c>
      <c r="AI144" s="1">
        <v>44533.250219907408</v>
      </c>
      <c r="AJ144">
        <v>311</v>
      </c>
      <c r="AK144">
        <v>2</v>
      </c>
      <c r="AL144">
        <v>0</v>
      </c>
      <c r="AM144">
        <v>2</v>
      </c>
      <c r="AN144">
        <v>0</v>
      </c>
      <c r="AO144">
        <v>2</v>
      </c>
      <c r="AP144">
        <v>12</v>
      </c>
      <c r="AQ144">
        <v>0</v>
      </c>
      <c r="AR144">
        <v>0</v>
      </c>
      <c r="AS144">
        <v>0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</row>
    <row r="145" spans="1:57">
      <c r="A145" t="s">
        <v>444</v>
      </c>
      <c r="B145" t="s">
        <v>80</v>
      </c>
      <c r="C145" t="s">
        <v>104</v>
      </c>
      <c r="D145" t="s">
        <v>82</v>
      </c>
      <c r="E145" s="2" t="str">
        <f>HYPERLINK("capsilon://?command=openfolder&amp;siteaddress=FAM.docvelocity-na8.net&amp;folderid=FXB6B629A5-A998-37BC-400E-4CC1F1199BF5","FX21114208")</f>
        <v>FX21114208</v>
      </c>
      <c r="F145" t="s">
        <v>19</v>
      </c>
      <c r="G145" t="s">
        <v>19</v>
      </c>
      <c r="H145" t="s">
        <v>83</v>
      </c>
      <c r="I145" t="s">
        <v>445</v>
      </c>
      <c r="J145">
        <v>66</v>
      </c>
      <c r="K145" t="s">
        <v>85</v>
      </c>
      <c r="L145" t="s">
        <v>86</v>
      </c>
      <c r="M145" t="s">
        <v>87</v>
      </c>
      <c r="N145">
        <v>2</v>
      </c>
      <c r="O145" s="1">
        <v>44532.753055555557</v>
      </c>
      <c r="P145" s="1">
        <v>44533.243854166663</v>
      </c>
      <c r="Q145">
        <v>41825</v>
      </c>
      <c r="R145">
        <v>580</v>
      </c>
      <c r="S145" t="b">
        <v>0</v>
      </c>
      <c r="T145" t="s">
        <v>88</v>
      </c>
      <c r="U145" t="b">
        <v>0</v>
      </c>
      <c r="V145" t="s">
        <v>93</v>
      </c>
      <c r="W145" s="1">
        <v>44533.202974537038</v>
      </c>
      <c r="X145">
        <v>381</v>
      </c>
      <c r="Y145">
        <v>52</v>
      </c>
      <c r="Z145">
        <v>0</v>
      </c>
      <c r="AA145">
        <v>52</v>
      </c>
      <c r="AB145">
        <v>0</v>
      </c>
      <c r="AC145">
        <v>21</v>
      </c>
      <c r="AD145">
        <v>14</v>
      </c>
      <c r="AE145">
        <v>0</v>
      </c>
      <c r="AF145">
        <v>0</v>
      </c>
      <c r="AG145">
        <v>0</v>
      </c>
      <c r="AH145" t="s">
        <v>90</v>
      </c>
      <c r="AI145" s="1">
        <v>44533.243854166663</v>
      </c>
      <c r="AJ145">
        <v>188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14</v>
      </c>
      <c r="AQ145">
        <v>0</v>
      </c>
      <c r="AR145">
        <v>0</v>
      </c>
      <c r="AS145">
        <v>0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</row>
    <row r="146" spans="1:57">
      <c r="A146" t="s">
        <v>446</v>
      </c>
      <c r="B146" t="s">
        <v>80</v>
      </c>
      <c r="C146" t="s">
        <v>104</v>
      </c>
      <c r="D146" t="s">
        <v>82</v>
      </c>
      <c r="E146" s="2" t="str">
        <f>HYPERLINK("capsilon://?command=openfolder&amp;siteaddress=FAM.docvelocity-na8.net&amp;folderid=FXB6B629A5-A998-37BC-400E-4CC1F1199BF5","FX21114208")</f>
        <v>FX21114208</v>
      </c>
      <c r="F146" t="s">
        <v>19</v>
      </c>
      <c r="G146" t="s">
        <v>19</v>
      </c>
      <c r="H146" t="s">
        <v>83</v>
      </c>
      <c r="I146" t="s">
        <v>105</v>
      </c>
      <c r="J146">
        <v>66</v>
      </c>
      <c r="K146" t="s">
        <v>85</v>
      </c>
      <c r="L146" t="s">
        <v>86</v>
      </c>
      <c r="M146" t="s">
        <v>87</v>
      </c>
      <c r="N146">
        <v>1</v>
      </c>
      <c r="O146" s="1">
        <v>44532.753668981481</v>
      </c>
      <c r="P146" s="1">
        <v>44533.279675925929</v>
      </c>
      <c r="Q146">
        <v>44180</v>
      </c>
      <c r="R146">
        <v>1267</v>
      </c>
      <c r="S146" t="b">
        <v>0</v>
      </c>
      <c r="T146" t="s">
        <v>88</v>
      </c>
      <c r="U146" t="b">
        <v>0</v>
      </c>
      <c r="V146" t="s">
        <v>160</v>
      </c>
      <c r="W146" s="1">
        <v>44533.279675925929</v>
      </c>
      <c r="X146">
        <v>144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66</v>
      </c>
      <c r="AE146">
        <v>52</v>
      </c>
      <c r="AF146">
        <v>0</v>
      </c>
      <c r="AG146">
        <v>2</v>
      </c>
      <c r="AH146" t="s">
        <v>88</v>
      </c>
      <c r="AI146" t="s">
        <v>88</v>
      </c>
      <c r="AJ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</row>
    <row r="147" spans="1:57">
      <c r="A147" t="s">
        <v>447</v>
      </c>
      <c r="B147" t="s">
        <v>80</v>
      </c>
      <c r="C147" t="s">
        <v>448</v>
      </c>
      <c r="D147" t="s">
        <v>82</v>
      </c>
      <c r="E147" s="2" t="str">
        <f>HYPERLINK("capsilon://?command=openfolder&amp;siteaddress=FAM.docvelocity-na8.net&amp;folderid=FX3FF825D4-DB4C-7781-FBF3-66C7BBF733C7","FX21113187")</f>
        <v>FX21113187</v>
      </c>
      <c r="F147" t="s">
        <v>19</v>
      </c>
      <c r="G147" t="s">
        <v>19</v>
      </c>
      <c r="H147" t="s">
        <v>83</v>
      </c>
      <c r="I147" t="s">
        <v>449</v>
      </c>
      <c r="J147">
        <v>97</v>
      </c>
      <c r="K147" t="s">
        <v>85</v>
      </c>
      <c r="L147" t="s">
        <v>86</v>
      </c>
      <c r="M147" t="s">
        <v>87</v>
      </c>
      <c r="N147">
        <v>2</v>
      </c>
      <c r="O147" s="1">
        <v>44532.761678240742</v>
      </c>
      <c r="P147" s="1">
        <v>44533.246608796297</v>
      </c>
      <c r="Q147">
        <v>40972</v>
      </c>
      <c r="R147">
        <v>926</v>
      </c>
      <c r="S147" t="b">
        <v>0</v>
      </c>
      <c r="T147" t="s">
        <v>88</v>
      </c>
      <c r="U147" t="b">
        <v>0</v>
      </c>
      <c r="V147" t="s">
        <v>98</v>
      </c>
      <c r="W147" s="1">
        <v>44533.207569444443</v>
      </c>
      <c r="X147">
        <v>689</v>
      </c>
      <c r="Y147">
        <v>78</v>
      </c>
      <c r="Z147">
        <v>0</v>
      </c>
      <c r="AA147">
        <v>78</v>
      </c>
      <c r="AB147">
        <v>0</v>
      </c>
      <c r="AC147">
        <v>36</v>
      </c>
      <c r="AD147">
        <v>19</v>
      </c>
      <c r="AE147">
        <v>0</v>
      </c>
      <c r="AF147">
        <v>0</v>
      </c>
      <c r="AG147">
        <v>0</v>
      </c>
      <c r="AH147" t="s">
        <v>90</v>
      </c>
      <c r="AI147" s="1">
        <v>44533.246608796297</v>
      </c>
      <c r="AJ147">
        <v>237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19</v>
      </c>
      <c r="AQ147">
        <v>0</v>
      </c>
      <c r="AR147">
        <v>0</v>
      </c>
      <c r="AS147">
        <v>0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</row>
    <row r="148" spans="1:57">
      <c r="A148" t="s">
        <v>450</v>
      </c>
      <c r="B148" t="s">
        <v>80</v>
      </c>
      <c r="C148" t="s">
        <v>451</v>
      </c>
      <c r="D148" t="s">
        <v>82</v>
      </c>
      <c r="E148" s="2" t="str">
        <f>HYPERLINK("capsilon://?command=openfolder&amp;siteaddress=FAM.docvelocity-na8.net&amp;folderid=FXE61C7E7F-FA56-4093-BC40-761F4A1A1930","FX21114334")</f>
        <v>FX21114334</v>
      </c>
      <c r="F148" t="s">
        <v>19</v>
      </c>
      <c r="G148" t="s">
        <v>19</v>
      </c>
      <c r="H148" t="s">
        <v>83</v>
      </c>
      <c r="I148" t="s">
        <v>452</v>
      </c>
      <c r="J148">
        <v>38</v>
      </c>
      <c r="K148" t="s">
        <v>85</v>
      </c>
      <c r="L148" t="s">
        <v>86</v>
      </c>
      <c r="M148" t="s">
        <v>87</v>
      </c>
      <c r="N148">
        <v>2</v>
      </c>
      <c r="O148" s="1">
        <v>44531.094363425924</v>
      </c>
      <c r="P148" s="1">
        <v>44531.315127314818</v>
      </c>
      <c r="Q148">
        <v>18496</v>
      </c>
      <c r="R148">
        <v>578</v>
      </c>
      <c r="S148" t="b">
        <v>0</v>
      </c>
      <c r="T148" t="s">
        <v>88</v>
      </c>
      <c r="U148" t="b">
        <v>0</v>
      </c>
      <c r="V148" t="s">
        <v>310</v>
      </c>
      <c r="W148" s="1">
        <v>44531.15452546296</v>
      </c>
      <c r="X148">
        <v>248</v>
      </c>
      <c r="Y148">
        <v>37</v>
      </c>
      <c r="Z148">
        <v>0</v>
      </c>
      <c r="AA148">
        <v>37</v>
      </c>
      <c r="AB148">
        <v>0</v>
      </c>
      <c r="AC148">
        <v>23</v>
      </c>
      <c r="AD148">
        <v>1</v>
      </c>
      <c r="AE148">
        <v>0</v>
      </c>
      <c r="AF148">
        <v>0</v>
      </c>
      <c r="AG148">
        <v>0</v>
      </c>
      <c r="AH148" t="s">
        <v>99</v>
      </c>
      <c r="AI148" s="1">
        <v>44531.315127314818</v>
      </c>
      <c r="AJ148">
        <v>301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</row>
    <row r="149" spans="1:57">
      <c r="A149" t="s">
        <v>453</v>
      </c>
      <c r="B149" t="s">
        <v>80</v>
      </c>
      <c r="C149" t="s">
        <v>451</v>
      </c>
      <c r="D149" t="s">
        <v>82</v>
      </c>
      <c r="E149" s="2" t="str">
        <f>HYPERLINK("capsilon://?command=openfolder&amp;siteaddress=FAM.docvelocity-na8.net&amp;folderid=FXE61C7E7F-FA56-4093-BC40-761F4A1A1930","FX21114334")</f>
        <v>FX21114334</v>
      </c>
      <c r="F149" t="s">
        <v>19</v>
      </c>
      <c r="G149" t="s">
        <v>19</v>
      </c>
      <c r="H149" t="s">
        <v>83</v>
      </c>
      <c r="I149" t="s">
        <v>454</v>
      </c>
      <c r="J149">
        <v>38</v>
      </c>
      <c r="K149" t="s">
        <v>85</v>
      </c>
      <c r="L149" t="s">
        <v>86</v>
      </c>
      <c r="M149" t="s">
        <v>87</v>
      </c>
      <c r="N149">
        <v>2</v>
      </c>
      <c r="O149" s="1">
        <v>44531.094548611109</v>
      </c>
      <c r="P149" s="1">
        <v>44531.313078703701</v>
      </c>
      <c r="Q149">
        <v>18109</v>
      </c>
      <c r="R149">
        <v>772</v>
      </c>
      <c r="S149" t="b">
        <v>0</v>
      </c>
      <c r="T149" t="s">
        <v>88</v>
      </c>
      <c r="U149" t="b">
        <v>0</v>
      </c>
      <c r="V149" t="s">
        <v>93</v>
      </c>
      <c r="W149" s="1">
        <v>44531.15996527778</v>
      </c>
      <c r="X149">
        <v>585</v>
      </c>
      <c r="Y149">
        <v>37</v>
      </c>
      <c r="Z149">
        <v>0</v>
      </c>
      <c r="AA149">
        <v>37</v>
      </c>
      <c r="AB149">
        <v>0</v>
      </c>
      <c r="AC149">
        <v>16</v>
      </c>
      <c r="AD149">
        <v>1</v>
      </c>
      <c r="AE149">
        <v>0</v>
      </c>
      <c r="AF149">
        <v>0</v>
      </c>
      <c r="AG149">
        <v>0</v>
      </c>
      <c r="AH149" t="s">
        <v>90</v>
      </c>
      <c r="AI149" s="1">
        <v>44531.313078703701</v>
      </c>
      <c r="AJ149">
        <v>114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AY149" t="s">
        <v>88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</row>
    <row r="150" spans="1:57">
      <c r="A150" t="s">
        <v>455</v>
      </c>
      <c r="B150" t="s">
        <v>80</v>
      </c>
      <c r="C150" t="s">
        <v>356</v>
      </c>
      <c r="D150" t="s">
        <v>82</v>
      </c>
      <c r="E150" s="2" t="str">
        <f>HYPERLINK("capsilon://?command=openfolder&amp;siteaddress=FAM.docvelocity-na8.net&amp;folderid=FXF42502A6-24E7-9D4A-508B-E1A3803B198F","FX211012221")</f>
        <v>FX211012221</v>
      </c>
      <c r="F150" t="s">
        <v>19</v>
      </c>
      <c r="G150" t="s">
        <v>19</v>
      </c>
      <c r="H150" t="s">
        <v>83</v>
      </c>
      <c r="I150" t="s">
        <v>456</v>
      </c>
      <c r="J150">
        <v>66</v>
      </c>
      <c r="K150" t="s">
        <v>85</v>
      </c>
      <c r="L150" t="s">
        <v>86</v>
      </c>
      <c r="M150" t="s">
        <v>87</v>
      </c>
      <c r="N150">
        <v>2</v>
      </c>
      <c r="O150" s="1">
        <v>44532.777268518519</v>
      </c>
      <c r="P150" s="1">
        <v>44533.244780092595</v>
      </c>
      <c r="Q150">
        <v>40281</v>
      </c>
      <c r="R150">
        <v>112</v>
      </c>
      <c r="S150" t="b">
        <v>0</v>
      </c>
      <c r="T150" t="s">
        <v>88</v>
      </c>
      <c r="U150" t="b">
        <v>0</v>
      </c>
      <c r="V150" t="s">
        <v>93</v>
      </c>
      <c r="W150" s="1">
        <v>44533.203946759262</v>
      </c>
      <c r="X150">
        <v>41</v>
      </c>
      <c r="Y150">
        <v>0</v>
      </c>
      <c r="Z150">
        <v>0</v>
      </c>
      <c r="AA150">
        <v>0</v>
      </c>
      <c r="AB150">
        <v>52</v>
      </c>
      <c r="AC150">
        <v>0</v>
      </c>
      <c r="AD150">
        <v>66</v>
      </c>
      <c r="AE150">
        <v>0</v>
      </c>
      <c r="AF150">
        <v>0</v>
      </c>
      <c r="AG150">
        <v>0</v>
      </c>
      <c r="AH150" t="s">
        <v>99</v>
      </c>
      <c r="AI150" s="1">
        <v>44533.244780092595</v>
      </c>
      <c r="AJ150">
        <v>71</v>
      </c>
      <c r="AK150">
        <v>0</v>
      </c>
      <c r="AL150">
        <v>0</v>
      </c>
      <c r="AM150">
        <v>0</v>
      </c>
      <c r="AN150">
        <v>52</v>
      </c>
      <c r="AO150">
        <v>0</v>
      </c>
      <c r="AP150">
        <v>66</v>
      </c>
      <c r="AQ150">
        <v>0</v>
      </c>
      <c r="AR150">
        <v>0</v>
      </c>
      <c r="AS150">
        <v>0</v>
      </c>
      <c r="AT150" t="s">
        <v>88</v>
      </c>
      <c r="AU150" t="s">
        <v>88</v>
      </c>
      <c r="AV150" t="s">
        <v>88</v>
      </c>
      <c r="AW150" t="s">
        <v>88</v>
      </c>
      <c r="AX150" t="s">
        <v>88</v>
      </c>
      <c r="AY150" t="s">
        <v>88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</row>
    <row r="151" spans="1:57">
      <c r="A151" t="s">
        <v>457</v>
      </c>
      <c r="B151" t="s">
        <v>80</v>
      </c>
      <c r="C151" t="s">
        <v>458</v>
      </c>
      <c r="D151" t="s">
        <v>82</v>
      </c>
      <c r="E151" s="2" t="str">
        <f>HYPERLINK("capsilon://?command=openfolder&amp;siteaddress=FAM.docvelocity-na8.net&amp;folderid=FX4E282E8E-77E0-04C5-BA63-180C861D934A","FX21118755")</f>
        <v>FX21118755</v>
      </c>
      <c r="F151" t="s">
        <v>19</v>
      </c>
      <c r="G151" t="s">
        <v>19</v>
      </c>
      <c r="H151" t="s">
        <v>83</v>
      </c>
      <c r="I151" t="s">
        <v>459</v>
      </c>
      <c r="J151">
        <v>38</v>
      </c>
      <c r="K151" t="s">
        <v>85</v>
      </c>
      <c r="L151" t="s">
        <v>86</v>
      </c>
      <c r="M151" t="s">
        <v>87</v>
      </c>
      <c r="N151">
        <v>2</v>
      </c>
      <c r="O151" s="1">
        <v>44531.102743055555</v>
      </c>
      <c r="P151" s="1">
        <v>44531.314444444448</v>
      </c>
      <c r="Q151">
        <v>17942</v>
      </c>
      <c r="R151">
        <v>349</v>
      </c>
      <c r="S151" t="b">
        <v>0</v>
      </c>
      <c r="T151" t="s">
        <v>88</v>
      </c>
      <c r="U151" t="b">
        <v>0</v>
      </c>
      <c r="V151" t="s">
        <v>114</v>
      </c>
      <c r="W151" s="1">
        <v>44531.156157407408</v>
      </c>
      <c r="X151">
        <v>231</v>
      </c>
      <c r="Y151">
        <v>37</v>
      </c>
      <c r="Z151">
        <v>0</v>
      </c>
      <c r="AA151">
        <v>37</v>
      </c>
      <c r="AB151">
        <v>0</v>
      </c>
      <c r="AC151">
        <v>18</v>
      </c>
      <c r="AD151">
        <v>1</v>
      </c>
      <c r="AE151">
        <v>0</v>
      </c>
      <c r="AF151">
        <v>0</v>
      </c>
      <c r="AG151">
        <v>0</v>
      </c>
      <c r="AH151" t="s">
        <v>90</v>
      </c>
      <c r="AI151" s="1">
        <v>44531.314444444448</v>
      </c>
      <c r="AJ151">
        <v>118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 t="s">
        <v>88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</row>
    <row r="152" spans="1:57">
      <c r="A152" t="s">
        <v>460</v>
      </c>
      <c r="B152" t="s">
        <v>80</v>
      </c>
      <c r="C152" t="s">
        <v>275</v>
      </c>
      <c r="D152" t="s">
        <v>82</v>
      </c>
      <c r="E152" s="2" t="str">
        <f>HYPERLINK("capsilon://?command=openfolder&amp;siteaddress=FAM.docvelocity-na8.net&amp;folderid=FX18B80C4F-6816-0FEB-D8AB-FB63F155D22B","FX21115848")</f>
        <v>FX21115848</v>
      </c>
      <c r="F152" t="s">
        <v>19</v>
      </c>
      <c r="G152" t="s">
        <v>19</v>
      </c>
      <c r="H152" t="s">
        <v>83</v>
      </c>
      <c r="I152" t="s">
        <v>461</v>
      </c>
      <c r="J152">
        <v>38</v>
      </c>
      <c r="K152" t="s">
        <v>85</v>
      </c>
      <c r="L152" t="s">
        <v>86</v>
      </c>
      <c r="M152" t="s">
        <v>87</v>
      </c>
      <c r="N152">
        <v>2</v>
      </c>
      <c r="O152" s="1">
        <v>44532.786064814813</v>
      </c>
      <c r="P152" s="1">
        <v>44533.248564814814</v>
      </c>
      <c r="Q152">
        <v>39432</v>
      </c>
      <c r="R152">
        <v>528</v>
      </c>
      <c r="S152" t="b">
        <v>0</v>
      </c>
      <c r="T152" t="s">
        <v>88</v>
      </c>
      <c r="U152" t="b">
        <v>0</v>
      </c>
      <c r="V152" t="s">
        <v>121</v>
      </c>
      <c r="W152" s="1">
        <v>44533.206226851849</v>
      </c>
      <c r="X152">
        <v>202</v>
      </c>
      <c r="Y152">
        <v>37</v>
      </c>
      <c r="Z152">
        <v>0</v>
      </c>
      <c r="AA152">
        <v>37</v>
      </c>
      <c r="AB152">
        <v>0</v>
      </c>
      <c r="AC152">
        <v>15</v>
      </c>
      <c r="AD152">
        <v>1</v>
      </c>
      <c r="AE152">
        <v>0</v>
      </c>
      <c r="AF152">
        <v>0</v>
      </c>
      <c r="AG152">
        <v>0</v>
      </c>
      <c r="AH152" t="s">
        <v>99</v>
      </c>
      <c r="AI152" s="1">
        <v>44533.248564814814</v>
      </c>
      <c r="AJ152">
        <v>326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 t="s">
        <v>88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E152" t="s">
        <v>88</v>
      </c>
    </row>
    <row r="153" spans="1:57">
      <c r="A153" t="s">
        <v>462</v>
      </c>
      <c r="B153" t="s">
        <v>80</v>
      </c>
      <c r="C153" t="s">
        <v>463</v>
      </c>
      <c r="D153" t="s">
        <v>82</v>
      </c>
      <c r="E153" s="2" t="str">
        <f>HYPERLINK("capsilon://?command=openfolder&amp;siteaddress=FAM.docvelocity-na8.net&amp;folderid=FXA199CC37-9EC2-B254-C219-7AC639EA1C3C","FX21114111")</f>
        <v>FX21114111</v>
      </c>
      <c r="F153" t="s">
        <v>19</v>
      </c>
      <c r="G153" t="s">
        <v>19</v>
      </c>
      <c r="H153" t="s">
        <v>83</v>
      </c>
      <c r="I153" t="s">
        <v>464</v>
      </c>
      <c r="J153">
        <v>66</v>
      </c>
      <c r="K153" t="s">
        <v>85</v>
      </c>
      <c r="L153" t="s">
        <v>86</v>
      </c>
      <c r="M153" t="s">
        <v>87</v>
      </c>
      <c r="N153">
        <v>1</v>
      </c>
      <c r="O153" s="1">
        <v>44531.110127314816</v>
      </c>
      <c r="P153" s="1">
        <v>44531.194131944445</v>
      </c>
      <c r="Q153">
        <v>6502</v>
      </c>
      <c r="R153">
        <v>756</v>
      </c>
      <c r="S153" t="b">
        <v>0</v>
      </c>
      <c r="T153" t="s">
        <v>88</v>
      </c>
      <c r="U153" t="b">
        <v>0</v>
      </c>
      <c r="V153" t="s">
        <v>160</v>
      </c>
      <c r="W153" s="1">
        <v>44531.194131944445</v>
      </c>
      <c r="X153">
        <v>198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66</v>
      </c>
      <c r="AE153">
        <v>52</v>
      </c>
      <c r="AF153">
        <v>0</v>
      </c>
      <c r="AG153">
        <v>1</v>
      </c>
      <c r="AH153" t="s">
        <v>88</v>
      </c>
      <c r="AI153" t="s">
        <v>88</v>
      </c>
      <c r="AJ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</row>
    <row r="154" spans="1:57">
      <c r="A154" t="s">
        <v>465</v>
      </c>
      <c r="B154" t="s">
        <v>80</v>
      </c>
      <c r="C154" t="s">
        <v>466</v>
      </c>
      <c r="D154" t="s">
        <v>82</v>
      </c>
      <c r="E154" s="2" t="str">
        <f>HYPERLINK("capsilon://?command=openfolder&amp;siteaddress=FAM.docvelocity-na8.net&amp;folderid=FXA2AAA6D3-81E2-C79E-30F6-4B73107834B0","FX21106202")</f>
        <v>FX21106202</v>
      </c>
      <c r="F154" t="s">
        <v>19</v>
      </c>
      <c r="G154" t="s">
        <v>19</v>
      </c>
      <c r="H154" t="s">
        <v>83</v>
      </c>
      <c r="I154" t="s">
        <v>467</v>
      </c>
      <c r="J154">
        <v>49</v>
      </c>
      <c r="K154" t="s">
        <v>85</v>
      </c>
      <c r="L154" t="s">
        <v>86</v>
      </c>
      <c r="M154" t="s">
        <v>87</v>
      </c>
      <c r="N154">
        <v>2</v>
      </c>
      <c r="O154" s="1">
        <v>44531.134282407409</v>
      </c>
      <c r="P154" s="1">
        <v>44531.317499999997</v>
      </c>
      <c r="Q154">
        <v>15240</v>
      </c>
      <c r="R154">
        <v>590</v>
      </c>
      <c r="S154" t="b">
        <v>0</v>
      </c>
      <c r="T154" t="s">
        <v>88</v>
      </c>
      <c r="U154" t="b">
        <v>0</v>
      </c>
      <c r="V154" t="s">
        <v>310</v>
      </c>
      <c r="W154" s="1">
        <v>44531.158518518518</v>
      </c>
      <c r="X154">
        <v>327</v>
      </c>
      <c r="Y154">
        <v>44</v>
      </c>
      <c r="Z154">
        <v>0</v>
      </c>
      <c r="AA154">
        <v>44</v>
      </c>
      <c r="AB154">
        <v>0</v>
      </c>
      <c r="AC154">
        <v>6</v>
      </c>
      <c r="AD154">
        <v>5</v>
      </c>
      <c r="AE154">
        <v>0</v>
      </c>
      <c r="AF154">
        <v>0</v>
      </c>
      <c r="AG154">
        <v>0</v>
      </c>
      <c r="AH154" t="s">
        <v>90</v>
      </c>
      <c r="AI154" s="1">
        <v>44531.317499999997</v>
      </c>
      <c r="AJ154">
        <v>263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</v>
      </c>
      <c r="AQ154">
        <v>0</v>
      </c>
      <c r="AR154">
        <v>0</v>
      </c>
      <c r="AS154">
        <v>0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</row>
    <row r="155" spans="1:57">
      <c r="A155" t="s">
        <v>468</v>
      </c>
      <c r="B155" t="s">
        <v>80</v>
      </c>
      <c r="C155" t="s">
        <v>466</v>
      </c>
      <c r="D155" t="s">
        <v>82</v>
      </c>
      <c r="E155" s="2" t="str">
        <f>HYPERLINK("capsilon://?command=openfolder&amp;siteaddress=FAM.docvelocity-na8.net&amp;folderid=FXA2AAA6D3-81E2-C79E-30F6-4B73107834B0","FX21106202")</f>
        <v>FX21106202</v>
      </c>
      <c r="F155" t="s">
        <v>19</v>
      </c>
      <c r="G155" t="s">
        <v>19</v>
      </c>
      <c r="H155" t="s">
        <v>83</v>
      </c>
      <c r="I155" t="s">
        <v>469</v>
      </c>
      <c r="J155">
        <v>49</v>
      </c>
      <c r="K155" t="s">
        <v>85</v>
      </c>
      <c r="L155" t="s">
        <v>86</v>
      </c>
      <c r="M155" t="s">
        <v>87</v>
      </c>
      <c r="N155">
        <v>2</v>
      </c>
      <c r="O155" s="1">
        <v>44531.134351851855</v>
      </c>
      <c r="P155" s="1">
        <v>44531.319976851853</v>
      </c>
      <c r="Q155">
        <v>15353</v>
      </c>
      <c r="R155">
        <v>685</v>
      </c>
      <c r="S155" t="b">
        <v>0</v>
      </c>
      <c r="T155" t="s">
        <v>88</v>
      </c>
      <c r="U155" t="b">
        <v>0</v>
      </c>
      <c r="V155" t="s">
        <v>114</v>
      </c>
      <c r="W155" s="1">
        <v>44531.159907407404</v>
      </c>
      <c r="X155">
        <v>267</v>
      </c>
      <c r="Y155">
        <v>44</v>
      </c>
      <c r="Z155">
        <v>0</v>
      </c>
      <c r="AA155">
        <v>44</v>
      </c>
      <c r="AB155">
        <v>0</v>
      </c>
      <c r="AC155">
        <v>9</v>
      </c>
      <c r="AD155">
        <v>5</v>
      </c>
      <c r="AE155">
        <v>0</v>
      </c>
      <c r="AF155">
        <v>0</v>
      </c>
      <c r="AG155">
        <v>0</v>
      </c>
      <c r="AH155" t="s">
        <v>99</v>
      </c>
      <c r="AI155" s="1">
        <v>44531.319976851853</v>
      </c>
      <c r="AJ155">
        <v>418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4</v>
      </c>
      <c r="AQ155">
        <v>0</v>
      </c>
      <c r="AR155">
        <v>0</v>
      </c>
      <c r="AS155">
        <v>0</v>
      </c>
      <c r="AT155" t="s">
        <v>88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AZ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</row>
    <row r="156" spans="1:57">
      <c r="A156" t="s">
        <v>470</v>
      </c>
      <c r="B156" t="s">
        <v>80</v>
      </c>
      <c r="C156" t="s">
        <v>466</v>
      </c>
      <c r="D156" t="s">
        <v>82</v>
      </c>
      <c r="E156" s="2" t="str">
        <f>HYPERLINK("capsilon://?command=openfolder&amp;siteaddress=FAM.docvelocity-na8.net&amp;folderid=FXA2AAA6D3-81E2-C79E-30F6-4B73107834B0","FX21106202")</f>
        <v>FX21106202</v>
      </c>
      <c r="F156" t="s">
        <v>19</v>
      </c>
      <c r="G156" t="s">
        <v>19</v>
      </c>
      <c r="H156" t="s">
        <v>83</v>
      </c>
      <c r="I156" t="s">
        <v>471</v>
      </c>
      <c r="J156">
        <v>54</v>
      </c>
      <c r="K156" t="s">
        <v>85</v>
      </c>
      <c r="L156" t="s">
        <v>86</v>
      </c>
      <c r="M156" t="s">
        <v>87</v>
      </c>
      <c r="N156">
        <v>2</v>
      </c>
      <c r="O156" s="1">
        <v>44531.135370370372</v>
      </c>
      <c r="P156" s="1">
        <v>44531.32172453704</v>
      </c>
      <c r="Q156">
        <v>15098</v>
      </c>
      <c r="R156">
        <v>1003</v>
      </c>
      <c r="S156" t="b">
        <v>0</v>
      </c>
      <c r="T156" t="s">
        <v>88</v>
      </c>
      <c r="U156" t="b">
        <v>0</v>
      </c>
      <c r="V156" t="s">
        <v>98</v>
      </c>
      <c r="W156" s="1">
        <v>44531.164884259262</v>
      </c>
      <c r="X156">
        <v>639</v>
      </c>
      <c r="Y156">
        <v>49</v>
      </c>
      <c r="Z156">
        <v>0</v>
      </c>
      <c r="AA156">
        <v>49</v>
      </c>
      <c r="AB156">
        <v>0</v>
      </c>
      <c r="AC156">
        <v>26</v>
      </c>
      <c r="AD156">
        <v>5</v>
      </c>
      <c r="AE156">
        <v>0</v>
      </c>
      <c r="AF156">
        <v>0</v>
      </c>
      <c r="AG156">
        <v>0</v>
      </c>
      <c r="AH156" t="s">
        <v>90</v>
      </c>
      <c r="AI156" s="1">
        <v>44531.32172453704</v>
      </c>
      <c r="AJ156">
        <v>364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5</v>
      </c>
      <c r="AQ156">
        <v>0</v>
      </c>
      <c r="AR156">
        <v>0</v>
      </c>
      <c r="AS156">
        <v>0</v>
      </c>
      <c r="AT156" t="s">
        <v>88</v>
      </c>
      <c r="AU156" t="s">
        <v>88</v>
      </c>
      <c r="AV156" t="s">
        <v>88</v>
      </c>
      <c r="AW156" t="s">
        <v>88</v>
      </c>
      <c r="AX156" t="s">
        <v>88</v>
      </c>
      <c r="AY156" t="s">
        <v>88</v>
      </c>
      <c r="AZ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</row>
    <row r="157" spans="1:57">
      <c r="A157" t="s">
        <v>472</v>
      </c>
      <c r="B157" t="s">
        <v>80</v>
      </c>
      <c r="C157" t="s">
        <v>466</v>
      </c>
      <c r="D157" t="s">
        <v>82</v>
      </c>
      <c r="E157" s="2" t="str">
        <f>HYPERLINK("capsilon://?command=openfolder&amp;siteaddress=FAM.docvelocity-na8.net&amp;folderid=FXA2AAA6D3-81E2-C79E-30F6-4B73107834B0","FX21106202")</f>
        <v>FX21106202</v>
      </c>
      <c r="F157" t="s">
        <v>19</v>
      </c>
      <c r="G157" t="s">
        <v>19</v>
      </c>
      <c r="H157" t="s">
        <v>83</v>
      </c>
      <c r="I157" t="s">
        <v>473</v>
      </c>
      <c r="J157">
        <v>54</v>
      </c>
      <c r="K157" t="s">
        <v>85</v>
      </c>
      <c r="L157" t="s">
        <v>86</v>
      </c>
      <c r="M157" t="s">
        <v>87</v>
      </c>
      <c r="N157">
        <v>2</v>
      </c>
      <c r="O157" s="1">
        <v>44531.13548611111</v>
      </c>
      <c r="P157" s="1">
        <v>44531.324074074073</v>
      </c>
      <c r="Q157">
        <v>15629</v>
      </c>
      <c r="R157">
        <v>665</v>
      </c>
      <c r="S157" t="b">
        <v>0</v>
      </c>
      <c r="T157" t="s">
        <v>88</v>
      </c>
      <c r="U157" t="b">
        <v>0</v>
      </c>
      <c r="V157" t="s">
        <v>310</v>
      </c>
      <c r="W157" s="1">
        <v>44531.162141203706</v>
      </c>
      <c r="X157">
        <v>312</v>
      </c>
      <c r="Y157">
        <v>49</v>
      </c>
      <c r="Z157">
        <v>0</v>
      </c>
      <c r="AA157">
        <v>49</v>
      </c>
      <c r="AB157">
        <v>0</v>
      </c>
      <c r="AC157">
        <v>10</v>
      </c>
      <c r="AD157">
        <v>5</v>
      </c>
      <c r="AE157">
        <v>0</v>
      </c>
      <c r="AF157">
        <v>0</v>
      </c>
      <c r="AG157">
        <v>0</v>
      </c>
      <c r="AH157" t="s">
        <v>99</v>
      </c>
      <c r="AI157" s="1">
        <v>44531.324074074073</v>
      </c>
      <c r="AJ157">
        <v>353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5</v>
      </c>
      <c r="AQ157">
        <v>0</v>
      </c>
      <c r="AR157">
        <v>0</v>
      </c>
      <c r="AS157">
        <v>0</v>
      </c>
      <c r="AT157" t="s">
        <v>88</v>
      </c>
      <c r="AU157" t="s">
        <v>88</v>
      </c>
      <c r="AV157" t="s">
        <v>88</v>
      </c>
      <c r="AW157" t="s">
        <v>88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</row>
    <row r="158" spans="1:57">
      <c r="A158" t="s">
        <v>474</v>
      </c>
      <c r="B158" t="s">
        <v>80</v>
      </c>
      <c r="C158" t="s">
        <v>466</v>
      </c>
      <c r="D158" t="s">
        <v>82</v>
      </c>
      <c r="E158" s="2" t="str">
        <f>HYPERLINK("capsilon://?command=openfolder&amp;siteaddress=FAM.docvelocity-na8.net&amp;folderid=FXA2AAA6D3-81E2-C79E-30F6-4B73107834B0","FX21106202")</f>
        <v>FX21106202</v>
      </c>
      <c r="F158" t="s">
        <v>19</v>
      </c>
      <c r="G158" t="s">
        <v>19</v>
      </c>
      <c r="H158" t="s">
        <v>83</v>
      </c>
      <c r="I158" t="s">
        <v>475</v>
      </c>
      <c r="J158">
        <v>54</v>
      </c>
      <c r="K158" t="s">
        <v>85</v>
      </c>
      <c r="L158" t="s">
        <v>86</v>
      </c>
      <c r="M158" t="s">
        <v>87</v>
      </c>
      <c r="N158">
        <v>2</v>
      </c>
      <c r="O158" s="1">
        <v>44531.136412037034</v>
      </c>
      <c r="P158" s="1">
        <v>44531.329259259262</v>
      </c>
      <c r="Q158">
        <v>15670</v>
      </c>
      <c r="R158">
        <v>992</v>
      </c>
      <c r="S158" t="b">
        <v>0</v>
      </c>
      <c r="T158" t="s">
        <v>88</v>
      </c>
      <c r="U158" t="b">
        <v>0</v>
      </c>
      <c r="V158" t="s">
        <v>114</v>
      </c>
      <c r="W158" s="1">
        <v>44531.163912037038</v>
      </c>
      <c r="X158">
        <v>345</v>
      </c>
      <c r="Y158">
        <v>49</v>
      </c>
      <c r="Z158">
        <v>0</v>
      </c>
      <c r="AA158">
        <v>49</v>
      </c>
      <c r="AB158">
        <v>0</v>
      </c>
      <c r="AC158">
        <v>13</v>
      </c>
      <c r="AD158">
        <v>5</v>
      </c>
      <c r="AE158">
        <v>0</v>
      </c>
      <c r="AF158">
        <v>0</v>
      </c>
      <c r="AG158">
        <v>0</v>
      </c>
      <c r="AH158" t="s">
        <v>90</v>
      </c>
      <c r="AI158" s="1">
        <v>44531.329259259262</v>
      </c>
      <c r="AJ158">
        <v>309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0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</row>
    <row r="159" spans="1:57">
      <c r="A159" t="s">
        <v>476</v>
      </c>
      <c r="B159" t="s">
        <v>80</v>
      </c>
      <c r="C159" t="s">
        <v>463</v>
      </c>
      <c r="D159" t="s">
        <v>82</v>
      </c>
      <c r="E159" s="2" t="str">
        <f>HYPERLINK("capsilon://?command=openfolder&amp;siteaddress=FAM.docvelocity-na8.net&amp;folderid=FXA199CC37-9EC2-B254-C219-7AC639EA1C3C","FX21114111")</f>
        <v>FX21114111</v>
      </c>
      <c r="F159" t="s">
        <v>19</v>
      </c>
      <c r="G159" t="s">
        <v>19</v>
      </c>
      <c r="H159" t="s">
        <v>83</v>
      </c>
      <c r="I159" t="s">
        <v>464</v>
      </c>
      <c r="J159">
        <v>38</v>
      </c>
      <c r="K159" t="s">
        <v>85</v>
      </c>
      <c r="L159" t="s">
        <v>86</v>
      </c>
      <c r="M159" t="s">
        <v>87</v>
      </c>
      <c r="N159">
        <v>2</v>
      </c>
      <c r="O159" s="1">
        <v>44531.194467592592</v>
      </c>
      <c r="P159" s="1">
        <v>44531.282094907408</v>
      </c>
      <c r="Q159">
        <v>5816</v>
      </c>
      <c r="R159">
        <v>1755</v>
      </c>
      <c r="S159" t="b">
        <v>0</v>
      </c>
      <c r="T159" t="s">
        <v>88</v>
      </c>
      <c r="U159" t="b">
        <v>1</v>
      </c>
      <c r="V159" t="s">
        <v>114</v>
      </c>
      <c r="W159" s="1">
        <v>44531.211400462962</v>
      </c>
      <c r="X159">
        <v>1332</v>
      </c>
      <c r="Y159">
        <v>37</v>
      </c>
      <c r="Z159">
        <v>0</v>
      </c>
      <c r="AA159">
        <v>37</v>
      </c>
      <c r="AB159">
        <v>0</v>
      </c>
      <c r="AC159">
        <v>29</v>
      </c>
      <c r="AD159">
        <v>1</v>
      </c>
      <c r="AE159">
        <v>0</v>
      </c>
      <c r="AF159">
        <v>0</v>
      </c>
      <c r="AG159">
        <v>0</v>
      </c>
      <c r="AH159" t="s">
        <v>99</v>
      </c>
      <c r="AI159" s="1">
        <v>44531.282094907408</v>
      </c>
      <c r="AJ159">
        <v>423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AZ159" t="s">
        <v>88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</row>
    <row r="160" spans="1:57">
      <c r="A160" t="s">
        <v>477</v>
      </c>
      <c r="B160" t="s">
        <v>80</v>
      </c>
      <c r="C160" t="s">
        <v>478</v>
      </c>
      <c r="D160" t="s">
        <v>82</v>
      </c>
      <c r="E160" s="2" t="str">
        <f>HYPERLINK("capsilon://?command=openfolder&amp;siteaddress=FAM.docvelocity-na8.net&amp;folderid=FX531A4769-9418-4C66-08F4-4CEAD7BBEEAB","FX211113118")</f>
        <v>FX211113118</v>
      </c>
      <c r="F160" t="s">
        <v>19</v>
      </c>
      <c r="G160" t="s">
        <v>19</v>
      </c>
      <c r="H160" t="s">
        <v>83</v>
      </c>
      <c r="I160" t="s">
        <v>479</v>
      </c>
      <c r="J160">
        <v>41</v>
      </c>
      <c r="K160" t="s">
        <v>85</v>
      </c>
      <c r="L160" t="s">
        <v>86</v>
      </c>
      <c r="M160" t="s">
        <v>87</v>
      </c>
      <c r="N160">
        <v>2</v>
      </c>
      <c r="O160" s="1">
        <v>44532.85491898148</v>
      </c>
      <c r="P160" s="1">
        <v>44533.247627314813</v>
      </c>
      <c r="Q160">
        <v>33446</v>
      </c>
      <c r="R160">
        <v>484</v>
      </c>
      <c r="S160" t="b">
        <v>0</v>
      </c>
      <c r="T160" t="s">
        <v>88</v>
      </c>
      <c r="U160" t="b">
        <v>0</v>
      </c>
      <c r="V160" t="s">
        <v>93</v>
      </c>
      <c r="W160" s="1">
        <v>44533.208541666667</v>
      </c>
      <c r="X160">
        <v>247</v>
      </c>
      <c r="Y160">
        <v>36</v>
      </c>
      <c r="Z160">
        <v>0</v>
      </c>
      <c r="AA160">
        <v>36</v>
      </c>
      <c r="AB160">
        <v>0</v>
      </c>
      <c r="AC160">
        <v>10</v>
      </c>
      <c r="AD160">
        <v>5</v>
      </c>
      <c r="AE160">
        <v>0</v>
      </c>
      <c r="AF160">
        <v>0</v>
      </c>
      <c r="AG160">
        <v>0</v>
      </c>
      <c r="AH160" t="s">
        <v>201</v>
      </c>
      <c r="AI160" s="1">
        <v>44533.247627314813</v>
      </c>
      <c r="AJ160">
        <v>237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0</v>
      </c>
      <c r="AR160">
        <v>0</v>
      </c>
      <c r="AS160">
        <v>0</v>
      </c>
      <c r="AT160" t="s">
        <v>88</v>
      </c>
      <c r="AU160" t="s">
        <v>88</v>
      </c>
      <c r="AV160" t="s">
        <v>88</v>
      </c>
      <c r="AW160" t="s">
        <v>88</v>
      </c>
      <c r="AX160" t="s">
        <v>88</v>
      </c>
      <c r="AY160" t="s">
        <v>88</v>
      </c>
      <c r="AZ160" t="s">
        <v>88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</row>
    <row r="161" spans="1:57">
      <c r="A161" t="s">
        <v>480</v>
      </c>
      <c r="B161" t="s">
        <v>80</v>
      </c>
      <c r="C161" t="s">
        <v>451</v>
      </c>
      <c r="D161" t="s">
        <v>82</v>
      </c>
      <c r="E161" s="2" t="str">
        <f>HYPERLINK("capsilon://?command=openfolder&amp;siteaddress=FAM.docvelocity-na8.net&amp;folderid=FXE61C7E7F-FA56-4093-BC40-761F4A1A1930","FX21114334")</f>
        <v>FX21114334</v>
      </c>
      <c r="F161" t="s">
        <v>19</v>
      </c>
      <c r="G161" t="s">
        <v>19</v>
      </c>
      <c r="H161" t="s">
        <v>83</v>
      </c>
      <c r="I161" t="s">
        <v>481</v>
      </c>
      <c r="J161">
        <v>132</v>
      </c>
      <c r="K161" t="s">
        <v>85</v>
      </c>
      <c r="L161" t="s">
        <v>86</v>
      </c>
      <c r="M161" t="s">
        <v>87</v>
      </c>
      <c r="N161">
        <v>2</v>
      </c>
      <c r="O161" s="1">
        <v>44532.92287037037</v>
      </c>
      <c r="P161" s="1">
        <v>44533.260497685187</v>
      </c>
      <c r="Q161">
        <v>27451</v>
      </c>
      <c r="R161">
        <v>1720</v>
      </c>
      <c r="S161" t="b">
        <v>0</v>
      </c>
      <c r="T161" t="s">
        <v>88</v>
      </c>
      <c r="U161" t="b">
        <v>0</v>
      </c>
      <c r="V161" t="s">
        <v>121</v>
      </c>
      <c r="W161" s="1">
        <v>44533.213217592594</v>
      </c>
      <c r="X161">
        <v>604</v>
      </c>
      <c r="Y161">
        <v>104</v>
      </c>
      <c r="Z161">
        <v>0</v>
      </c>
      <c r="AA161">
        <v>104</v>
      </c>
      <c r="AB161">
        <v>0</v>
      </c>
      <c r="AC161">
        <v>24</v>
      </c>
      <c r="AD161">
        <v>28</v>
      </c>
      <c r="AE161">
        <v>0</v>
      </c>
      <c r="AF161">
        <v>0</v>
      </c>
      <c r="AG161">
        <v>0</v>
      </c>
      <c r="AH161" t="s">
        <v>201</v>
      </c>
      <c r="AI161" s="1">
        <v>44533.260497685187</v>
      </c>
      <c r="AJ161">
        <v>1111</v>
      </c>
      <c r="AK161">
        <v>0</v>
      </c>
      <c r="AL161">
        <v>0</v>
      </c>
      <c r="AM161">
        <v>0</v>
      </c>
      <c r="AN161">
        <v>0</v>
      </c>
      <c r="AO161">
        <v>6</v>
      </c>
      <c r="AP161">
        <v>28</v>
      </c>
      <c r="AQ161">
        <v>0</v>
      </c>
      <c r="AR161">
        <v>0</v>
      </c>
      <c r="AS161">
        <v>0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</row>
    <row r="162" spans="1:57">
      <c r="A162" t="s">
        <v>482</v>
      </c>
      <c r="B162" t="s">
        <v>80</v>
      </c>
      <c r="C162" t="s">
        <v>451</v>
      </c>
      <c r="D162" t="s">
        <v>82</v>
      </c>
      <c r="E162" s="2" t="str">
        <f>HYPERLINK("capsilon://?command=openfolder&amp;siteaddress=FAM.docvelocity-na8.net&amp;folderid=FXE61C7E7F-FA56-4093-BC40-761F4A1A1930","FX21114334")</f>
        <v>FX21114334</v>
      </c>
      <c r="F162" t="s">
        <v>19</v>
      </c>
      <c r="G162" t="s">
        <v>19</v>
      </c>
      <c r="H162" t="s">
        <v>83</v>
      </c>
      <c r="I162" t="s">
        <v>483</v>
      </c>
      <c r="J162">
        <v>59</v>
      </c>
      <c r="K162" t="s">
        <v>85</v>
      </c>
      <c r="L162" t="s">
        <v>86</v>
      </c>
      <c r="M162" t="s">
        <v>87</v>
      </c>
      <c r="N162">
        <v>2</v>
      </c>
      <c r="O162" s="1">
        <v>44532.92324074074</v>
      </c>
      <c r="P162" s="1">
        <v>44533.259247685186</v>
      </c>
      <c r="Q162">
        <v>27546</v>
      </c>
      <c r="R162">
        <v>1485</v>
      </c>
      <c r="S162" t="b">
        <v>0</v>
      </c>
      <c r="T162" t="s">
        <v>88</v>
      </c>
      <c r="U162" t="b">
        <v>0</v>
      </c>
      <c r="V162" t="s">
        <v>98</v>
      </c>
      <c r="W162" s="1">
        <v>44533.214097222219</v>
      </c>
      <c r="X162">
        <v>563</v>
      </c>
      <c r="Y162">
        <v>54</v>
      </c>
      <c r="Z162">
        <v>0</v>
      </c>
      <c r="AA162">
        <v>54</v>
      </c>
      <c r="AB162">
        <v>0</v>
      </c>
      <c r="AC162">
        <v>28</v>
      </c>
      <c r="AD162">
        <v>5</v>
      </c>
      <c r="AE162">
        <v>0</v>
      </c>
      <c r="AF162">
        <v>0</v>
      </c>
      <c r="AG162">
        <v>0</v>
      </c>
      <c r="AH162" t="s">
        <v>99</v>
      </c>
      <c r="AI162" s="1">
        <v>44533.259247685186</v>
      </c>
      <c r="AJ162">
        <v>922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4</v>
      </c>
      <c r="AQ162">
        <v>0</v>
      </c>
      <c r="AR162">
        <v>0</v>
      </c>
      <c r="AS162">
        <v>0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2021-12-05T16:00:05Z</dcterms:created>
  <dcterms:modified xsi:type="dcterms:W3CDTF">2021-12-07T08:24:36Z</dcterms:modified>
  <cp:category/>
  <cp:contentStatus/>
</cp:coreProperties>
</file>