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xr:revisionPtr revIDLastSave="0" documentId="11_08ADB36B6076C5FC0116A81EA15CFCC0BD03053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7" i="2" l="1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<sst xmlns="http://schemas.openxmlformats.org/spreadsheetml/2006/main" count="14442" uniqueCount="1264">
  <si>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</si>
  <si>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</si>
  <si>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</si>
  <si>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</si>
  <si>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</si>
  <si>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</si>
  <si>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</si>
  <si>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</si>
  <si>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</si>
  <si>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</si>
  <si>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</si>
  <si>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</si>
  <si>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</si>
  <si>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</si>
  <si>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</si>
  <si>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</si>
  <si>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</si>
  <si>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</si>
  <si>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</si>
  <si>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</si>
  <si>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</si>
  <si>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</si>
  <si>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</si>
  <si>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</si>
  <si>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</si>
  <si>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</si>
  <si>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</si>
  <si>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</si>
  <si>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</si>
  <si>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</si>
  <si>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</si>
  <si>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</si>
  <si>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</si>
  <si>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</si>
  <si>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</si>
  <si>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</si>
  <si>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</si>
  <si>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</si>
  <si>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</si>
  <si>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</si>
  <si>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</si>
  <si>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</si>
  <si>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</si>
  <si>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</si>
  <si>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</si>
  <si>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</si>
  <si>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</si>
  <si>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</si>
  <si>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</si>
  <si>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</si>
  <si>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</si>
  <si>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</si>
  <si>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</si>
  <si>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</si>
  <si>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</si>
  <si>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</si>
  <si>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</si>
  <si>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</si>
  <si>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</si>
  <si>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</si>
  <si>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</si>
  <si>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</si>
  <si>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</si>
  <si>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</si>
  <si>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</si>
  <si>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</si>
  <si>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</si>
  <si>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</si>
  <si>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</si>
  <si>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</si>
  <si>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</si>
  <si>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</si>
  <si>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</si>
  <si>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</si>
  <si>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</si>
  <si>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</si>
  <si>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</si>
  <si>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</si>
  <si>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</si>
  <si>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WI211210003</t>
  </si>
  <si>
    <t>DATA_VALIDATION</t>
  </si>
  <si>
    <t>201300018529</t>
  </si>
  <si>
    <t>Folder</t>
  </si>
  <si>
    <t>Mailitem</t>
  </si>
  <si>
    <t>MI2112109657</t>
  </si>
  <si>
    <t>COMPLETED</t>
  </si>
  <si>
    <t>MARK_AS_COMPLETED</t>
  </si>
  <si>
    <t>Queue</t>
  </si>
  <si>
    <t>N/A</t>
  </si>
  <si>
    <t>Mohini Shinde</t>
  </si>
  <si>
    <t>Aparna Chavan</t>
  </si>
  <si>
    <t>WI211210005</t>
  </si>
  <si>
    <t>MI2112109678</t>
  </si>
  <si>
    <t>Sangeeta Kumari</t>
  </si>
  <si>
    <t>Smriti Gauchan</t>
  </si>
  <si>
    <t>WI211210210</t>
  </si>
  <si>
    <t>201340000435</t>
  </si>
  <si>
    <t>MI211274824</t>
  </si>
  <si>
    <t>Supriya Khape</t>
  </si>
  <si>
    <t>Ashish Sutar</t>
  </si>
  <si>
    <t>WI211210223</t>
  </si>
  <si>
    <t>201300018691</t>
  </si>
  <si>
    <t>MI211285608</t>
  </si>
  <si>
    <t>WI211210224</t>
  </si>
  <si>
    <t>201130012704</t>
  </si>
  <si>
    <t>MI2112100265</t>
  </si>
  <si>
    <t>WI211210252</t>
  </si>
  <si>
    <t>201300019684</t>
  </si>
  <si>
    <t>MI2112112800</t>
  </si>
  <si>
    <t>WI211210272</t>
  </si>
  <si>
    <t>MI2112113083</t>
  </si>
  <si>
    <t>WI211210578</t>
  </si>
  <si>
    <t>201340000371</t>
  </si>
  <si>
    <t>MI2112115644</t>
  </si>
  <si>
    <t>Saloni Uttekar</t>
  </si>
  <si>
    <t>WI211210633</t>
  </si>
  <si>
    <t>201340000397</t>
  </si>
  <si>
    <t>MI2112116118</t>
  </si>
  <si>
    <t>WI21121072</t>
  </si>
  <si>
    <t>201300019558</t>
  </si>
  <si>
    <t>MI211210734</t>
  </si>
  <si>
    <t>Ujwala Ajabe</t>
  </si>
  <si>
    <t>WI211210850</t>
  </si>
  <si>
    <t>201300018995</t>
  </si>
  <si>
    <t>MI2112118010</t>
  </si>
  <si>
    <t>Sumit Jarhad</t>
  </si>
  <si>
    <t>WI211210896</t>
  </si>
  <si>
    <t>201100014197</t>
  </si>
  <si>
    <t>MI2112118487</t>
  </si>
  <si>
    <t>WI211211177</t>
  </si>
  <si>
    <t>201300019394</t>
  </si>
  <si>
    <t>MI2112120705</t>
  </si>
  <si>
    <t>Sanjay Kharade</t>
  </si>
  <si>
    <t>WI211211281</t>
  </si>
  <si>
    <t>201330003342</t>
  </si>
  <si>
    <t>MI2112122314</t>
  </si>
  <si>
    <t>Archana Bhujbal</t>
  </si>
  <si>
    <t>WI211211371</t>
  </si>
  <si>
    <t>201110012107</t>
  </si>
  <si>
    <t>MI2112123408</t>
  </si>
  <si>
    <t>WI211211391</t>
  </si>
  <si>
    <t>MI2112123433</t>
  </si>
  <si>
    <t>Poonam Patil</t>
  </si>
  <si>
    <t>WI211211456</t>
  </si>
  <si>
    <t>201330003662</t>
  </si>
  <si>
    <t>MI2112124349</t>
  </si>
  <si>
    <t>Snehal Sathe</t>
  </si>
  <si>
    <t>WI211211480</t>
  </si>
  <si>
    <t>201340000438</t>
  </si>
  <si>
    <t>MI2112124692</t>
  </si>
  <si>
    <t>WI211211819</t>
  </si>
  <si>
    <t>201300019614</t>
  </si>
  <si>
    <t>MI2112126983</t>
  </si>
  <si>
    <t>Suraj Toradmal</t>
  </si>
  <si>
    <t>WI21121193</t>
  </si>
  <si>
    <t>201330003450</t>
  </si>
  <si>
    <t>MI211212641</t>
  </si>
  <si>
    <t>WI21121237</t>
  </si>
  <si>
    <t>201330002688</t>
  </si>
  <si>
    <t>MI211213246</t>
  </si>
  <si>
    <t>Hemanshi Deshlahara</t>
  </si>
  <si>
    <t>WI211212435</t>
  </si>
  <si>
    <t>MI2112134064</t>
  </si>
  <si>
    <t>WI211212619</t>
  </si>
  <si>
    <t>201300019246</t>
  </si>
  <si>
    <t>MI2112135491</t>
  </si>
  <si>
    <t>WI21121289</t>
  </si>
  <si>
    <t>MI211214038</t>
  </si>
  <si>
    <t>Vikash Suryakanth Parmar</t>
  </si>
  <si>
    <t>WI21121290</t>
  </si>
  <si>
    <t>MI211214098</t>
  </si>
  <si>
    <t>WI211213099</t>
  </si>
  <si>
    <t>201100014123</t>
  </si>
  <si>
    <t>MI2112139197</t>
  </si>
  <si>
    <t>WI21121320</t>
  </si>
  <si>
    <t>201300019333</t>
  </si>
  <si>
    <t>MI211214597</t>
  </si>
  <si>
    <t>WI211213205</t>
  </si>
  <si>
    <t>201330003334</t>
  </si>
  <si>
    <t>MI2112139915</t>
  </si>
  <si>
    <t>WI21121325</t>
  </si>
  <si>
    <t>WI211213320</t>
  </si>
  <si>
    <t>WI211213349</t>
  </si>
  <si>
    <t>201130012705</t>
  </si>
  <si>
    <t>MI2112141180</t>
  </si>
  <si>
    <t>WI211213356</t>
  </si>
  <si>
    <t>MI2112141223</t>
  </si>
  <si>
    <t>WI211213494</t>
  </si>
  <si>
    <t>201330004005</t>
  </si>
  <si>
    <t>MI2112142107</t>
  </si>
  <si>
    <t>WI211213609</t>
  </si>
  <si>
    <t>WI211213709</t>
  </si>
  <si>
    <t>201330003922</t>
  </si>
  <si>
    <t>MI2112144482</t>
  </si>
  <si>
    <t>WI211213713</t>
  </si>
  <si>
    <t>MI2112144486</t>
  </si>
  <si>
    <t>WI211213718</t>
  </si>
  <si>
    <t>MI2112144497</t>
  </si>
  <si>
    <t>WI211213729</t>
  </si>
  <si>
    <t>201300018797</t>
  </si>
  <si>
    <t>MI2112144568</t>
  </si>
  <si>
    <t>Rohit Mawal</t>
  </si>
  <si>
    <t>WI211213751</t>
  </si>
  <si>
    <t>201100014210</t>
  </si>
  <si>
    <t>MI2112144786</t>
  </si>
  <si>
    <t>WI211213817</t>
  </si>
  <si>
    <t>MI2112145461</t>
  </si>
  <si>
    <t>WI211213822</t>
  </si>
  <si>
    <t>201330003446</t>
  </si>
  <si>
    <t>MI2112145480</t>
  </si>
  <si>
    <t>WI211213834</t>
  </si>
  <si>
    <t>MI2112145538</t>
  </si>
  <si>
    <t>WI211213842</t>
  </si>
  <si>
    <t>201300019351</t>
  </si>
  <si>
    <t>MI2112145655</t>
  </si>
  <si>
    <t>WI211214027</t>
  </si>
  <si>
    <t>201300019813</t>
  </si>
  <si>
    <t>MI2112147692</t>
  </si>
  <si>
    <t>WI211214028</t>
  </si>
  <si>
    <t>MI2112147720</t>
  </si>
  <si>
    <t>WI21121404</t>
  </si>
  <si>
    <t>201300019435</t>
  </si>
  <si>
    <t>MI211216086</t>
  </si>
  <si>
    <t>WI211214045</t>
  </si>
  <si>
    <t>WI211214101</t>
  </si>
  <si>
    <t>WI211214307</t>
  </si>
  <si>
    <t>201300019741</t>
  </si>
  <si>
    <t>MI2112150426</t>
  </si>
  <si>
    <t>WI211214575</t>
  </si>
  <si>
    <t>201130012636</t>
  </si>
  <si>
    <t>MI2112154108</t>
  </si>
  <si>
    <t>WI21121463</t>
  </si>
  <si>
    <t>MI211216733</t>
  </si>
  <si>
    <t>WI211214813</t>
  </si>
  <si>
    <t>201340000444</t>
  </si>
  <si>
    <t>MI2112156166</t>
  </si>
  <si>
    <t>WI211214824</t>
  </si>
  <si>
    <t>201300019578</t>
  </si>
  <si>
    <t>MI2112156339</t>
  </si>
  <si>
    <t>WI211214826</t>
  </si>
  <si>
    <t>MI2112156343</t>
  </si>
  <si>
    <t>WI211214852</t>
  </si>
  <si>
    <t>201330003247</t>
  </si>
  <si>
    <t>MI2112156933</t>
  </si>
  <si>
    <t>WI211214853</t>
  </si>
  <si>
    <t>MI2112156934</t>
  </si>
  <si>
    <t>WI211214854</t>
  </si>
  <si>
    <t>MI2112156938</t>
  </si>
  <si>
    <t>WI211214855</t>
  </si>
  <si>
    <t>MI2112156945</t>
  </si>
  <si>
    <t>WI211214880</t>
  </si>
  <si>
    <t>MI2112157371</t>
  </si>
  <si>
    <t>WI211214885</t>
  </si>
  <si>
    <t>201330003980</t>
  </si>
  <si>
    <t>MI2112157535</t>
  </si>
  <si>
    <t>WI211214889</t>
  </si>
  <si>
    <t>201330003947</t>
  </si>
  <si>
    <t>MI2112157681</t>
  </si>
  <si>
    <t>WI211214890</t>
  </si>
  <si>
    <t>MI2112157685</t>
  </si>
  <si>
    <t>WI211215527</t>
  </si>
  <si>
    <t>WI211215528</t>
  </si>
  <si>
    <t>WI211215537</t>
  </si>
  <si>
    <t>201130012677</t>
  </si>
  <si>
    <t>MI2112164338</t>
  </si>
  <si>
    <t>WI211215702</t>
  </si>
  <si>
    <t>201330014291</t>
  </si>
  <si>
    <t>MI2112166704</t>
  </si>
  <si>
    <t>WI211215779</t>
  </si>
  <si>
    <t>201130012546</t>
  </si>
  <si>
    <t>MI2112167692</t>
  </si>
  <si>
    <t>WI211215785</t>
  </si>
  <si>
    <t>201130012481</t>
  </si>
  <si>
    <t>MI2112167621</t>
  </si>
  <si>
    <t>WI211215825</t>
  </si>
  <si>
    <t>WI211215828</t>
  </si>
  <si>
    <t>201300019643</t>
  </si>
  <si>
    <t>MI2112168308</t>
  </si>
  <si>
    <t>WI211215898</t>
  </si>
  <si>
    <t>201300019650</t>
  </si>
  <si>
    <t>MI2112169241</t>
  </si>
  <si>
    <t>WI211215980</t>
  </si>
  <si>
    <t>201300019986</t>
  </si>
  <si>
    <t>MI2112169608</t>
  </si>
  <si>
    <t>WI211215982</t>
  </si>
  <si>
    <t>MI2112169627</t>
  </si>
  <si>
    <t>WI211216033</t>
  </si>
  <si>
    <t>WI211216038</t>
  </si>
  <si>
    <t>201130012807</t>
  </si>
  <si>
    <t>MI2112170057</t>
  </si>
  <si>
    <t>WI211216056</t>
  </si>
  <si>
    <t>MI2112170280</t>
  </si>
  <si>
    <t>WI211216139</t>
  </si>
  <si>
    <t>201300019708</t>
  </si>
  <si>
    <t>MI2112171126</t>
  </si>
  <si>
    <t>WI211216143</t>
  </si>
  <si>
    <t>201330003593</t>
  </si>
  <si>
    <t>MI2112171134</t>
  </si>
  <si>
    <t>WI211216146</t>
  </si>
  <si>
    <t>MI2112171178</t>
  </si>
  <si>
    <t>WI211216183</t>
  </si>
  <si>
    <t>MI2112171445</t>
  </si>
  <si>
    <t>WI211216188</t>
  </si>
  <si>
    <t>MI2112171473</t>
  </si>
  <si>
    <t>WI211216195</t>
  </si>
  <si>
    <t>WI211216206</t>
  </si>
  <si>
    <t>MI2112171504</t>
  </si>
  <si>
    <t>WI211216297</t>
  </si>
  <si>
    <t>WI211216314</t>
  </si>
  <si>
    <t>MI2112172951</t>
  </si>
  <si>
    <t>WI21121632</t>
  </si>
  <si>
    <t>201100014144</t>
  </si>
  <si>
    <t>MI211217968</t>
  </si>
  <si>
    <t>WI211216356</t>
  </si>
  <si>
    <t>201300020009</t>
  </si>
  <si>
    <t>MI2112173523</t>
  </si>
  <si>
    <t>WI211216571</t>
  </si>
  <si>
    <t>201330003395</t>
  </si>
  <si>
    <t>MI2112175521</t>
  </si>
  <si>
    <t>Dashrath Soren</t>
  </si>
  <si>
    <t>WI211216634</t>
  </si>
  <si>
    <t>MI2112175931</t>
  </si>
  <si>
    <t>WI211216779</t>
  </si>
  <si>
    <t>MI2112177640</t>
  </si>
  <si>
    <t>WI211216808</t>
  </si>
  <si>
    <t>201340000461</t>
  </si>
  <si>
    <t>MI2112178002</t>
  </si>
  <si>
    <t>WI211217057</t>
  </si>
  <si>
    <t>201130012825</t>
  </si>
  <si>
    <t>MI2112180666</t>
  </si>
  <si>
    <t>WI211217098</t>
  </si>
  <si>
    <t>201130012812</t>
  </si>
  <si>
    <t>MI2112181171</t>
  </si>
  <si>
    <t>WI211217124</t>
  </si>
  <si>
    <t>201330003715</t>
  </si>
  <si>
    <t>MI2112181486</t>
  </si>
  <si>
    <t>WI211217264</t>
  </si>
  <si>
    <t>WI211217557</t>
  </si>
  <si>
    <t>201130012672</t>
  </si>
  <si>
    <t>MI2112185673</t>
  </si>
  <si>
    <t>WI211217592</t>
  </si>
  <si>
    <t>201300019757</t>
  </si>
  <si>
    <t>MI2112185952</t>
  </si>
  <si>
    <t>WI211217673</t>
  </si>
  <si>
    <t>201130012845</t>
  </si>
  <si>
    <t>MI2112187144</t>
  </si>
  <si>
    <t>WI211217698</t>
  </si>
  <si>
    <t>201110012223</t>
  </si>
  <si>
    <t>MI2112187372</t>
  </si>
  <si>
    <t>WI211217725</t>
  </si>
  <si>
    <t>201110011917</t>
  </si>
  <si>
    <t>MI2112187830</t>
  </si>
  <si>
    <t>WI211217826</t>
  </si>
  <si>
    <t>201340000457</t>
  </si>
  <si>
    <t>MI2112188836</t>
  </si>
  <si>
    <t>WI211217851</t>
  </si>
  <si>
    <t>201330004047</t>
  </si>
  <si>
    <t>MI2112189284</t>
  </si>
  <si>
    <t>WI211218005</t>
  </si>
  <si>
    <t>MI2112191227</t>
  </si>
  <si>
    <t>WI211218014</t>
  </si>
  <si>
    <t>MI2112191262</t>
  </si>
  <si>
    <t>WI211218020</t>
  </si>
  <si>
    <t>MI2112191274</t>
  </si>
  <si>
    <t>WI211218021</t>
  </si>
  <si>
    <t>201130012389</t>
  </si>
  <si>
    <t>MI2112191244</t>
  </si>
  <si>
    <t>WI211218023</t>
  </si>
  <si>
    <t>MI2112191363</t>
  </si>
  <si>
    <t>WI21121807</t>
  </si>
  <si>
    <t>201340000425</t>
  </si>
  <si>
    <t>MI211220080</t>
  </si>
  <si>
    <t>WI211218280</t>
  </si>
  <si>
    <t>201300019410</t>
  </si>
  <si>
    <t>MI2112193640</t>
  </si>
  <si>
    <t>WI211218286</t>
  </si>
  <si>
    <t>MI2112194307</t>
  </si>
  <si>
    <t>WI211218386</t>
  </si>
  <si>
    <t>WI211218397</t>
  </si>
  <si>
    <t>201300019552</t>
  </si>
  <si>
    <t>MI2112195591</t>
  </si>
  <si>
    <t>WI211218413</t>
  </si>
  <si>
    <t>MI2112195759</t>
  </si>
  <si>
    <t>WI211218435</t>
  </si>
  <si>
    <t>201330003816</t>
  </si>
  <si>
    <t>MI2112196065</t>
  </si>
  <si>
    <t>WI211218444</t>
  </si>
  <si>
    <t>201130012641</t>
  </si>
  <si>
    <t>MI2112196176</t>
  </si>
  <si>
    <t>WI211218486</t>
  </si>
  <si>
    <t>201100014218</t>
  </si>
  <si>
    <t>MI2112196725</t>
  </si>
  <si>
    <t>WI211218533</t>
  </si>
  <si>
    <t>WI211218659</t>
  </si>
  <si>
    <t>201300019592</t>
  </si>
  <si>
    <t>MI2112197226</t>
  </si>
  <si>
    <t>WI211218662</t>
  </si>
  <si>
    <t>201100013992</t>
  </si>
  <si>
    <t>MI2112197636</t>
  </si>
  <si>
    <t>WI211218664</t>
  </si>
  <si>
    <t>MI2112197644</t>
  </si>
  <si>
    <t>WI211218673</t>
  </si>
  <si>
    <t>MI2112197654</t>
  </si>
  <si>
    <t>WI211218674</t>
  </si>
  <si>
    <t>MI2112197671</t>
  </si>
  <si>
    <t>WI211218680</t>
  </si>
  <si>
    <t>MI2112197789</t>
  </si>
  <si>
    <t>WI211218684</t>
  </si>
  <si>
    <t>MI2112197732</t>
  </si>
  <si>
    <t>WI21121876</t>
  </si>
  <si>
    <t>MI211220648</t>
  </si>
  <si>
    <t>WI211218768</t>
  </si>
  <si>
    <t>201300018640</t>
  </si>
  <si>
    <t>MI2112198849</t>
  </si>
  <si>
    <t>WI21121892</t>
  </si>
  <si>
    <t>201300019309</t>
  </si>
  <si>
    <t>MI211220761</t>
  </si>
  <si>
    <t>WI211218950</t>
  </si>
  <si>
    <t>201300019627</t>
  </si>
  <si>
    <t>MI2112200485</t>
  </si>
  <si>
    <t>WI211218955</t>
  </si>
  <si>
    <t>MI2112200492</t>
  </si>
  <si>
    <t>WI21121924</t>
  </si>
  <si>
    <t>201110012209</t>
  </si>
  <si>
    <t>MI211220820</t>
  </si>
  <si>
    <t>WI211219518</t>
  </si>
  <si>
    <t>201330003678</t>
  </si>
  <si>
    <t>MI2112207493</t>
  </si>
  <si>
    <t>WI211219616</t>
  </si>
  <si>
    <t>MI2112208237</t>
  </si>
  <si>
    <t>WI211219626</t>
  </si>
  <si>
    <t>MI2112208222</t>
  </si>
  <si>
    <t>WI211219941</t>
  </si>
  <si>
    <t>201300020052</t>
  </si>
  <si>
    <t>MI2112212077</t>
  </si>
  <si>
    <t>WI211220063</t>
  </si>
  <si>
    <t>201330003223</t>
  </si>
  <si>
    <t>MI2112213304</t>
  </si>
  <si>
    <t>WI211220064</t>
  </si>
  <si>
    <t>MI2112213303</t>
  </si>
  <si>
    <t>WI211220155</t>
  </si>
  <si>
    <t>201300019891</t>
  </si>
  <si>
    <t>MI2112214223</t>
  </si>
  <si>
    <t>WI211220157</t>
  </si>
  <si>
    <t>201110012168</t>
  </si>
  <si>
    <t>MI2112214305</t>
  </si>
  <si>
    <t>WI211220187</t>
  </si>
  <si>
    <t>MI2112214792</t>
  </si>
  <si>
    <t>WI211220191</t>
  </si>
  <si>
    <t>201330003915</t>
  </si>
  <si>
    <t>MI2112214910</t>
  </si>
  <si>
    <t>WI211220207</t>
  </si>
  <si>
    <t>WI211220208</t>
  </si>
  <si>
    <t>WI211220210</t>
  </si>
  <si>
    <t>WI211220212</t>
  </si>
  <si>
    <t>WI211220297</t>
  </si>
  <si>
    <t>201130012830</t>
  </si>
  <si>
    <t>MI2112216921</t>
  </si>
  <si>
    <t>Amruta Erande</t>
  </si>
  <si>
    <t>WI211220328</t>
  </si>
  <si>
    <t>MI2112217165</t>
  </si>
  <si>
    <t>WI211220454</t>
  </si>
  <si>
    <t>201330003926</t>
  </si>
  <si>
    <t>MI2112218672</t>
  </si>
  <si>
    <t>WI211220456</t>
  </si>
  <si>
    <t>MI2112218688</t>
  </si>
  <si>
    <t>WI211220484</t>
  </si>
  <si>
    <t>201130012738</t>
  </si>
  <si>
    <t>MI2112218831</t>
  </si>
  <si>
    <t>WI211220498</t>
  </si>
  <si>
    <t>MI2112218842</t>
  </si>
  <si>
    <t>WI211220514</t>
  </si>
  <si>
    <t>MI2112218954</t>
  </si>
  <si>
    <t>WI211220521</t>
  </si>
  <si>
    <t>MI2112218981</t>
  </si>
  <si>
    <t>WI211220540</t>
  </si>
  <si>
    <t>MI2112218993</t>
  </si>
  <si>
    <t>WI211220543</t>
  </si>
  <si>
    <t>MI2112218997</t>
  </si>
  <si>
    <t>WI211220557</t>
  </si>
  <si>
    <t>MI2112219001</t>
  </si>
  <si>
    <t>WI211220580</t>
  </si>
  <si>
    <t>WI211220585</t>
  </si>
  <si>
    <t>201100014112</t>
  </si>
  <si>
    <t>MI2112219412</t>
  </si>
  <si>
    <t>WI211220588</t>
  </si>
  <si>
    <t>MI2112219433</t>
  </si>
  <si>
    <t>WI211221101</t>
  </si>
  <si>
    <t>MI2112224035</t>
  </si>
  <si>
    <t>WI211221173</t>
  </si>
  <si>
    <t>201130012736</t>
  </si>
  <si>
    <t>MI2112224981</t>
  </si>
  <si>
    <t>WI211221176</t>
  </si>
  <si>
    <t>MI2112225069</t>
  </si>
  <si>
    <t>WI211221218</t>
  </si>
  <si>
    <t>MI2112225931</t>
  </si>
  <si>
    <t>WI211221403</t>
  </si>
  <si>
    <t>201130012681</t>
  </si>
  <si>
    <t>MI2112227691</t>
  </si>
  <si>
    <t>WI211221411</t>
  </si>
  <si>
    <t>MI2112227717</t>
  </si>
  <si>
    <t>WI211221497</t>
  </si>
  <si>
    <t>201130012760</t>
  </si>
  <si>
    <t>MI2112228483</t>
  </si>
  <si>
    <t>WI211221680</t>
  </si>
  <si>
    <t>201300019365</t>
  </si>
  <si>
    <t>MI2112230523</t>
  </si>
  <si>
    <t>WI211221755</t>
  </si>
  <si>
    <t>MI2112231322</t>
  </si>
  <si>
    <t>WI211221758</t>
  </si>
  <si>
    <t>201130012686</t>
  </si>
  <si>
    <t>MI2112231661</t>
  </si>
  <si>
    <t>WI211221956</t>
  </si>
  <si>
    <t>201130012783</t>
  </si>
  <si>
    <t>MI2112232720</t>
  </si>
  <si>
    <t>WI211221989</t>
  </si>
  <si>
    <t>MI2112233729</t>
  </si>
  <si>
    <t>WI211221996</t>
  </si>
  <si>
    <t>MI2112233748</t>
  </si>
  <si>
    <t>WI211222247</t>
  </si>
  <si>
    <t>MI2112236001</t>
  </si>
  <si>
    <t>WI211222257</t>
  </si>
  <si>
    <t>201110012150</t>
  </si>
  <si>
    <t>MI2112236156</t>
  </si>
  <si>
    <t>WI211222290</t>
  </si>
  <si>
    <t>201130012261</t>
  </si>
  <si>
    <t>MI2112236298</t>
  </si>
  <si>
    <t>WI211222300</t>
  </si>
  <si>
    <t>MI2112236312</t>
  </si>
  <si>
    <t>WI211222306</t>
  </si>
  <si>
    <t>MI2112236322</t>
  </si>
  <si>
    <t>WI211222383</t>
  </si>
  <si>
    <t>201130012671</t>
  </si>
  <si>
    <t>MI2112237521</t>
  </si>
  <si>
    <t>WI211222385</t>
  </si>
  <si>
    <t>MI2112237754</t>
  </si>
  <si>
    <t>WI211222395</t>
  </si>
  <si>
    <t>201340000453</t>
  </si>
  <si>
    <t>MI2112237783</t>
  </si>
  <si>
    <t>WI211222411</t>
  </si>
  <si>
    <t>MI2112237952</t>
  </si>
  <si>
    <t>WI211222471</t>
  </si>
  <si>
    <t>MI2112238489</t>
  </si>
  <si>
    <t>WI211222489</t>
  </si>
  <si>
    <t>201130012585</t>
  </si>
  <si>
    <t>MI2112238668</t>
  </si>
  <si>
    <t>WI211222523</t>
  </si>
  <si>
    <t>MI2112239253</t>
  </si>
  <si>
    <t>WI211222531</t>
  </si>
  <si>
    <t>MI2112239265</t>
  </si>
  <si>
    <t>WI211222535</t>
  </si>
  <si>
    <t>MI2112239274</t>
  </si>
  <si>
    <t>WI211223028</t>
  </si>
  <si>
    <t>MI2112244336</t>
  </si>
  <si>
    <t>WI211223034</t>
  </si>
  <si>
    <t>MI2112244355</t>
  </si>
  <si>
    <t>WI211223041</t>
  </si>
  <si>
    <t>MI2112244362</t>
  </si>
  <si>
    <t>WI211223056</t>
  </si>
  <si>
    <t>MI2112244572</t>
  </si>
  <si>
    <t>WI211223717</t>
  </si>
  <si>
    <t>201330003679</t>
  </si>
  <si>
    <t>MI2112251411</t>
  </si>
  <si>
    <t>WI211223800</t>
  </si>
  <si>
    <t>201130012675</t>
  </si>
  <si>
    <t>MI2112252456</t>
  </si>
  <si>
    <t>WI211223828</t>
  </si>
  <si>
    <t>MI2112252659</t>
  </si>
  <si>
    <t>WI211223831</t>
  </si>
  <si>
    <t>MI2112252748</t>
  </si>
  <si>
    <t>WI211223909</t>
  </si>
  <si>
    <t>201130012865</t>
  </si>
  <si>
    <t>MI2112254110</t>
  </si>
  <si>
    <t>Karnal Akhare</t>
  </si>
  <si>
    <t>WI211223922</t>
  </si>
  <si>
    <t>MI2112254173</t>
  </si>
  <si>
    <t>WI211224121</t>
  </si>
  <si>
    <t>201110012206</t>
  </si>
  <si>
    <t>MI2112256413</t>
  </si>
  <si>
    <t>Ketan Pathak</t>
  </si>
  <si>
    <t>WI211224140</t>
  </si>
  <si>
    <t>WI211224143</t>
  </si>
  <si>
    <t>MI2112256614</t>
  </si>
  <si>
    <t>WI211224148</t>
  </si>
  <si>
    <t>WI211224374</t>
  </si>
  <si>
    <t>WI211224380</t>
  </si>
  <si>
    <t>WI211224404</t>
  </si>
  <si>
    <t>MI2112259734</t>
  </si>
  <si>
    <t>Raman Vaidya</t>
  </si>
  <si>
    <t>WI211224416</t>
  </si>
  <si>
    <t>WI211224421</t>
  </si>
  <si>
    <t>WI211224465</t>
  </si>
  <si>
    <t>WI211224469</t>
  </si>
  <si>
    <t>WI211224530</t>
  </si>
  <si>
    <t>201100014044</t>
  </si>
  <si>
    <t>MI2112260883</t>
  </si>
  <si>
    <t>WI211224965</t>
  </si>
  <si>
    <t>201300020045</t>
  </si>
  <si>
    <t>MI2112264952</t>
  </si>
  <si>
    <t>WI211224969</t>
  </si>
  <si>
    <t>201300019271</t>
  </si>
  <si>
    <t>MI2112264998</t>
  </si>
  <si>
    <t>WI21122499</t>
  </si>
  <si>
    <t>201340000436</t>
  </si>
  <si>
    <t>MI211226531</t>
  </si>
  <si>
    <t>WI211225066</t>
  </si>
  <si>
    <t>201300019462</t>
  </si>
  <si>
    <t>MI2112266308</t>
  </si>
  <si>
    <t>WI211225112</t>
  </si>
  <si>
    <t>201130012836</t>
  </si>
  <si>
    <t>MI2112266861</t>
  </si>
  <si>
    <t>Nisha Verma</t>
  </si>
  <si>
    <t>WI211225183</t>
  </si>
  <si>
    <t>WI211225317</t>
  </si>
  <si>
    <t>201300020057</t>
  </si>
  <si>
    <t>MI2112269801</t>
  </si>
  <si>
    <t>WI211225320</t>
  </si>
  <si>
    <t>MI2112269811</t>
  </si>
  <si>
    <t>WI211225356</t>
  </si>
  <si>
    <t>201100014213</t>
  </si>
  <si>
    <t>MI2112270315</t>
  </si>
  <si>
    <t>WI211225359</t>
  </si>
  <si>
    <t>MI2112270318</t>
  </si>
  <si>
    <t>WI211225371</t>
  </si>
  <si>
    <t>MI2112270529</t>
  </si>
  <si>
    <t>WI211225380</t>
  </si>
  <si>
    <t>MI2112270590</t>
  </si>
  <si>
    <t>WI211225388</t>
  </si>
  <si>
    <t>MI2112270667</t>
  </si>
  <si>
    <t>Aditya Tade</t>
  </si>
  <si>
    <t>WI211225402</t>
  </si>
  <si>
    <t>MI2112270741</t>
  </si>
  <si>
    <t>WI211225407</t>
  </si>
  <si>
    <t>MI2112270811</t>
  </si>
  <si>
    <t>WI211225411</t>
  </si>
  <si>
    <t>201110012215</t>
  </si>
  <si>
    <t>MI2112270883</t>
  </si>
  <si>
    <t>WI21122542</t>
  </si>
  <si>
    <t>WI211225430</t>
  </si>
  <si>
    <t>201330003605</t>
  </si>
  <si>
    <t>MI2112271083</t>
  </si>
  <si>
    <t>WI211225442</t>
  </si>
  <si>
    <t>201330003827</t>
  </si>
  <si>
    <t>MI2112271234</t>
  </si>
  <si>
    <t>WI211225467</t>
  </si>
  <si>
    <t>201100014149</t>
  </si>
  <si>
    <t>MI2112271483</t>
  </si>
  <si>
    <t>WI21122553</t>
  </si>
  <si>
    <t>201340000423</t>
  </si>
  <si>
    <t>MI211226838</t>
  </si>
  <si>
    <t>WI211225544</t>
  </si>
  <si>
    <t>MI2112272233</t>
  </si>
  <si>
    <t>WI211225784</t>
  </si>
  <si>
    <t>201300018840</t>
  </si>
  <si>
    <t>MI2112273856</t>
  </si>
  <si>
    <t>WI211226031</t>
  </si>
  <si>
    <t>201300020119</t>
  </si>
  <si>
    <t>MI2112275859</t>
  </si>
  <si>
    <t>WI211226042</t>
  </si>
  <si>
    <t>MI2112275875</t>
  </si>
  <si>
    <t>WI211226043</t>
  </si>
  <si>
    <t>MI2112275923</t>
  </si>
  <si>
    <t>WI211226105</t>
  </si>
  <si>
    <t>201300019845</t>
  </si>
  <si>
    <t>MI2112276854</t>
  </si>
  <si>
    <t>WI211226156</t>
  </si>
  <si>
    <t>201300019884</t>
  </si>
  <si>
    <t>MI2112277177</t>
  </si>
  <si>
    <t>WI211226160</t>
  </si>
  <si>
    <t>MI2112277185</t>
  </si>
  <si>
    <t>WI211226176</t>
  </si>
  <si>
    <t>MI2112277197</t>
  </si>
  <si>
    <t>WI211226182</t>
  </si>
  <si>
    <t>MI2112277208</t>
  </si>
  <si>
    <t>WI211226186</t>
  </si>
  <si>
    <t>MI2112277219</t>
  </si>
  <si>
    <t>WI211226188</t>
  </si>
  <si>
    <t>MI2112277230</t>
  </si>
  <si>
    <t>WI211226201</t>
  </si>
  <si>
    <t>MI2112277337</t>
  </si>
  <si>
    <t>WI211226206</t>
  </si>
  <si>
    <t>201330003681</t>
  </si>
  <si>
    <t>MI2112277504</t>
  </si>
  <si>
    <t>WI211226316</t>
  </si>
  <si>
    <t>MI2112278815</t>
  </si>
  <si>
    <t>WI211226346</t>
  </si>
  <si>
    <t>201100014161</t>
  </si>
  <si>
    <t>MI2112279020</t>
  </si>
  <si>
    <t>WI211226353</t>
  </si>
  <si>
    <t>MI2112279035</t>
  </si>
  <si>
    <t>WI211226643</t>
  </si>
  <si>
    <t>MI2112279884</t>
  </si>
  <si>
    <t>WI211226846</t>
  </si>
  <si>
    <t>MI2112282358</t>
  </si>
  <si>
    <t>WI211226871</t>
  </si>
  <si>
    <t>MI2112282466</t>
  </si>
  <si>
    <t>WI211226925</t>
  </si>
  <si>
    <t>201330003964</t>
  </si>
  <si>
    <t>MI2112283726</t>
  </si>
  <si>
    <t>WI211226987</t>
  </si>
  <si>
    <t>MI2112284105</t>
  </si>
  <si>
    <t>WI211227039</t>
  </si>
  <si>
    <t>Cindy Lyn Mendoza</t>
  </si>
  <si>
    <t>WI211227057</t>
  </si>
  <si>
    <t>WI211227085</t>
  </si>
  <si>
    <t>WI21122731</t>
  </si>
  <si>
    <t>201300019393</t>
  </si>
  <si>
    <t>MI211229444</t>
  </si>
  <si>
    <t>WI211227430</t>
  </si>
  <si>
    <t>201330003667</t>
  </si>
  <si>
    <t>MI2112289126</t>
  </si>
  <si>
    <t>WI21122771</t>
  </si>
  <si>
    <t>MI211229702</t>
  </si>
  <si>
    <t>WI211227729</t>
  </si>
  <si>
    <t>MI2112292382</t>
  </si>
  <si>
    <t>WI211227735</t>
  </si>
  <si>
    <t>MI2112292405</t>
  </si>
  <si>
    <t>WI211227743</t>
  </si>
  <si>
    <t>MI2112292531</t>
  </si>
  <si>
    <t>WI211227747</t>
  </si>
  <si>
    <t>MI2112292558</t>
  </si>
  <si>
    <t>WI211228126</t>
  </si>
  <si>
    <t>MI2112296208</t>
  </si>
  <si>
    <t>WI211228176</t>
  </si>
  <si>
    <t>MI2112296219</t>
  </si>
  <si>
    <t>WI211228315</t>
  </si>
  <si>
    <t>201330003520</t>
  </si>
  <si>
    <t>MI2112296625</t>
  </si>
  <si>
    <t>WI211228321</t>
  </si>
  <si>
    <t>MI2112296639</t>
  </si>
  <si>
    <t>WI211228440</t>
  </si>
  <si>
    <t>201300020024</t>
  </si>
  <si>
    <t>MI2112297204</t>
  </si>
  <si>
    <t>WI211228452</t>
  </si>
  <si>
    <t>MI2112297258</t>
  </si>
  <si>
    <t>WI211228463</t>
  </si>
  <si>
    <t>MI2112297349</t>
  </si>
  <si>
    <t>WI211228923</t>
  </si>
  <si>
    <t>MI2112302292</t>
  </si>
  <si>
    <t>WI211228928</t>
  </si>
  <si>
    <t>MI2112302312</t>
  </si>
  <si>
    <t>WI211229273</t>
  </si>
  <si>
    <t>WI211229292</t>
  </si>
  <si>
    <t>WI211229300</t>
  </si>
  <si>
    <t>WI211229318</t>
  </si>
  <si>
    <t>WI211229331</t>
  </si>
  <si>
    <t>WI211229659</t>
  </si>
  <si>
    <t>MI2112309531</t>
  </si>
  <si>
    <t>WI211229661</t>
  </si>
  <si>
    <t>201300019025</t>
  </si>
  <si>
    <t>MI2112309696</t>
  </si>
  <si>
    <t>WI211229714</t>
  </si>
  <si>
    <t>201300019534</t>
  </si>
  <si>
    <t>MI2112310517</t>
  </si>
  <si>
    <t>WI211229737</t>
  </si>
  <si>
    <t>MI2112310761</t>
  </si>
  <si>
    <t>WI211229738</t>
  </si>
  <si>
    <t>MI2112310790</t>
  </si>
  <si>
    <t>WI211229953</t>
  </si>
  <si>
    <t>201330003961</t>
  </si>
  <si>
    <t>MI2112313168</t>
  </si>
  <si>
    <t>WI211230039</t>
  </si>
  <si>
    <t>MI2112313927</t>
  </si>
  <si>
    <t>WI211230067</t>
  </si>
  <si>
    <t>201130012711</t>
  </si>
  <si>
    <t>MI2112314283</t>
  </si>
  <si>
    <t>WI211230068</t>
  </si>
  <si>
    <t>MI2112314290</t>
  </si>
  <si>
    <t>WI211230201</t>
  </si>
  <si>
    <t>WI211230202</t>
  </si>
  <si>
    <t>WI211230221</t>
  </si>
  <si>
    <t>WI211230222</t>
  </si>
  <si>
    <t>WI211230228</t>
  </si>
  <si>
    <t>WI211230299</t>
  </si>
  <si>
    <t>MI2112317520</t>
  </si>
  <si>
    <t>WI211230493</t>
  </si>
  <si>
    <t>MI2112319536</t>
  </si>
  <si>
    <t>WI211230503</t>
  </si>
  <si>
    <t>MI2112319595</t>
  </si>
  <si>
    <t>WI211230525</t>
  </si>
  <si>
    <t>201300019031</t>
  </si>
  <si>
    <t>MI2112319827</t>
  </si>
  <si>
    <t>WI211230589</t>
  </si>
  <si>
    <t>201330003408</t>
  </si>
  <si>
    <t>MI2112320194</t>
  </si>
  <si>
    <t>WI211230616</t>
  </si>
  <si>
    <t>201340000452</t>
  </si>
  <si>
    <t>MI2112320276</t>
  </si>
  <si>
    <t>WI211230621</t>
  </si>
  <si>
    <t>201130012702</t>
  </si>
  <si>
    <t>MI2112320299</t>
  </si>
  <si>
    <t>WI211230636</t>
  </si>
  <si>
    <t>MI2112320308</t>
  </si>
  <si>
    <t>WI211230646</t>
  </si>
  <si>
    <t>MI2112320309</t>
  </si>
  <si>
    <t>WI211230649</t>
  </si>
  <si>
    <t>MI2112320315</t>
  </si>
  <si>
    <t>WI211230661</t>
  </si>
  <si>
    <t>MI2112320377</t>
  </si>
  <si>
    <t>WI211230663</t>
  </si>
  <si>
    <t>MI2112320460</t>
  </si>
  <si>
    <t>WI211230666</t>
  </si>
  <si>
    <t>201100014262</t>
  </si>
  <si>
    <t>MI2112320783</t>
  </si>
  <si>
    <t>WI211230678</t>
  </si>
  <si>
    <t>MI2112320820</t>
  </si>
  <si>
    <t>WI211230722</t>
  </si>
  <si>
    <t>WI211230740</t>
  </si>
  <si>
    <t>WI211230741</t>
  </si>
  <si>
    <t>201330003235</t>
  </si>
  <si>
    <t>MI2112321553</t>
  </si>
  <si>
    <t>WI211230744</t>
  </si>
  <si>
    <t>WI211230771</t>
  </si>
  <si>
    <t>MI2112321636</t>
  </si>
  <si>
    <t>WI211230796</t>
  </si>
  <si>
    <t>WI211230798</t>
  </si>
  <si>
    <t>201110012040</t>
  </si>
  <si>
    <t>MI2112321812</t>
  </si>
  <si>
    <t>WI211230809</t>
  </si>
  <si>
    <t>201330003625</t>
  </si>
  <si>
    <t>MI2112322103</t>
  </si>
  <si>
    <t>WI211230827</t>
  </si>
  <si>
    <t>WI211230862</t>
  </si>
  <si>
    <t>WI211230912</t>
  </si>
  <si>
    <t>201300020055</t>
  </si>
  <si>
    <t>MI2112323162</t>
  </si>
  <si>
    <t>WI211230998</t>
  </si>
  <si>
    <t>201300019899</t>
  </si>
  <si>
    <t>MI2112323715</t>
  </si>
  <si>
    <t>WI211231232</t>
  </si>
  <si>
    <t>201300019359</t>
  </si>
  <si>
    <t>MI2112325294</t>
  </si>
  <si>
    <t>WI21123125</t>
  </si>
  <si>
    <t>MI211232030</t>
  </si>
  <si>
    <t>WI211231308</t>
  </si>
  <si>
    <t>MI2112325802</t>
  </si>
  <si>
    <t>WI211231320</t>
  </si>
  <si>
    <t>MI2112325966</t>
  </si>
  <si>
    <t>WI211231417</t>
  </si>
  <si>
    <t>WI211231429</t>
  </si>
  <si>
    <t>201100014290</t>
  </si>
  <si>
    <t>MI2112327258</t>
  </si>
  <si>
    <t>WI211231430</t>
  </si>
  <si>
    <t>MI2112327276</t>
  </si>
  <si>
    <t>WI211231435</t>
  </si>
  <si>
    <t>WI211231436</t>
  </si>
  <si>
    <t>MI2112327308</t>
  </si>
  <si>
    <t>WI211231452</t>
  </si>
  <si>
    <t>201130012464</t>
  </si>
  <si>
    <t>MI2112327436</t>
  </si>
  <si>
    <t>WI211231455</t>
  </si>
  <si>
    <t>201130012874</t>
  </si>
  <si>
    <t>MI2112327510</t>
  </si>
  <si>
    <t>WI211231569</t>
  </si>
  <si>
    <t>MI2112328137</t>
  </si>
  <si>
    <t>WI211231577</t>
  </si>
  <si>
    <t>MI2112328153</t>
  </si>
  <si>
    <t>WI211231579</t>
  </si>
  <si>
    <t>MI2112328166</t>
  </si>
  <si>
    <t>WI211231581</t>
  </si>
  <si>
    <t>MI2112328184</t>
  </si>
  <si>
    <t>WI211231582</t>
  </si>
  <si>
    <t>MI2112328206</t>
  </si>
  <si>
    <t>WI211231718</t>
  </si>
  <si>
    <t>201300020090</t>
  </si>
  <si>
    <t>MI2112329519</t>
  </si>
  <si>
    <t>WI211231779</t>
  </si>
  <si>
    <t>201340000439</t>
  </si>
  <si>
    <t>MI2112330259</t>
  </si>
  <si>
    <t>WI211231843</t>
  </si>
  <si>
    <t>201340000447</t>
  </si>
  <si>
    <t>MI2112330587</t>
  </si>
  <si>
    <t>WI211231850</t>
  </si>
  <si>
    <t>MI2112330599</t>
  </si>
  <si>
    <t>WI211232028</t>
  </si>
  <si>
    <t>MI2112331892</t>
  </si>
  <si>
    <t>WI211232234</t>
  </si>
  <si>
    <t>WI211232310</t>
  </si>
  <si>
    <t>201130012630</t>
  </si>
  <si>
    <t>MI2112334884</t>
  </si>
  <si>
    <t>WI211232335</t>
  </si>
  <si>
    <t>WI211232385</t>
  </si>
  <si>
    <t>MI2112335505</t>
  </si>
  <si>
    <t>WI211232392</t>
  </si>
  <si>
    <t>MI2112335635</t>
  </si>
  <si>
    <t>WI211232616</t>
  </si>
  <si>
    <t>MI2112337810</t>
  </si>
  <si>
    <t>WI21123290</t>
  </si>
  <si>
    <t>201100014235</t>
  </si>
  <si>
    <t>MI211233635</t>
  </si>
  <si>
    <t>WI21123295</t>
  </si>
  <si>
    <t>201300019699</t>
  </si>
  <si>
    <t>MI211233575</t>
  </si>
  <si>
    <t>WI211233018</t>
  </si>
  <si>
    <t>201340000473</t>
  </si>
  <si>
    <t>MI2112341679</t>
  </si>
  <si>
    <t>WI211233137</t>
  </si>
  <si>
    <t>201130012703</t>
  </si>
  <si>
    <t>MI2112343601</t>
  </si>
  <si>
    <t>WI211233157</t>
  </si>
  <si>
    <t>201130012793</t>
  </si>
  <si>
    <t>MI2112343744</t>
  </si>
  <si>
    <t>WI211233189</t>
  </si>
  <si>
    <t>201300019796</t>
  </si>
  <si>
    <t>MI2112344106</t>
  </si>
  <si>
    <t>WI211233306</t>
  </si>
  <si>
    <t>201100014215</t>
  </si>
  <si>
    <t>MI2112345121</t>
  </si>
  <si>
    <t>WI21123361</t>
  </si>
  <si>
    <t>201110012124</t>
  </si>
  <si>
    <t>MI211234344</t>
  </si>
  <si>
    <t>WI211233672</t>
  </si>
  <si>
    <t>MI2112348926</t>
  </si>
  <si>
    <t>WI211233709</t>
  </si>
  <si>
    <t>MI2112349329</t>
  </si>
  <si>
    <t>WI21123394</t>
  </si>
  <si>
    <t>MI211234558</t>
  </si>
  <si>
    <t>Kathy Walthers</t>
  </si>
  <si>
    <t>WI211234013</t>
  </si>
  <si>
    <t>201300018181</t>
  </si>
  <si>
    <t>MI2112351920</t>
  </si>
  <si>
    <t>WI211234047</t>
  </si>
  <si>
    <t>MI2112352144</t>
  </si>
  <si>
    <t>WI211234053</t>
  </si>
  <si>
    <t>201330004107</t>
  </si>
  <si>
    <t>MI2112352290</t>
  </si>
  <si>
    <t>WI211234184</t>
  </si>
  <si>
    <t>201300019470</t>
  </si>
  <si>
    <t>MI2112353076</t>
  </si>
  <si>
    <t>WI211234186</t>
  </si>
  <si>
    <t>MI2112353125</t>
  </si>
  <si>
    <t>WI211234293</t>
  </si>
  <si>
    <t>201100014176</t>
  </si>
  <si>
    <t>MI2112355516</t>
  </si>
  <si>
    <t>WI211234568</t>
  </si>
  <si>
    <t>201300019895</t>
  </si>
  <si>
    <t>MI2112357933</t>
  </si>
  <si>
    <t>WI211234800</t>
  </si>
  <si>
    <t>201110012069</t>
  </si>
  <si>
    <t>MI2112360374</t>
  </si>
  <si>
    <t>WI211234994</t>
  </si>
  <si>
    <t>201130012727</t>
  </si>
  <si>
    <t>MI2112362618</t>
  </si>
  <si>
    <t>WI211235222</t>
  </si>
  <si>
    <t>201330004026</t>
  </si>
  <si>
    <t>MI2112365145</t>
  </si>
  <si>
    <t>WI211235224</t>
  </si>
  <si>
    <t>MI2112365149</t>
  </si>
  <si>
    <t>WI211235290</t>
  </si>
  <si>
    <t>MI2112366235</t>
  </si>
  <si>
    <t>WI211235319</t>
  </si>
  <si>
    <t>201340000422</t>
  </si>
  <si>
    <t>MI2112366661</t>
  </si>
  <si>
    <t>WI211235365</t>
  </si>
  <si>
    <t>WI211235366</t>
  </si>
  <si>
    <t>WI211235368</t>
  </si>
  <si>
    <t>WI211235383</t>
  </si>
  <si>
    <t>WI211235384</t>
  </si>
  <si>
    <t>WI211235630</t>
  </si>
  <si>
    <t>MI2112370291</t>
  </si>
  <si>
    <t>WI211235692</t>
  </si>
  <si>
    <t>MI2112371398</t>
  </si>
  <si>
    <t>WI211235717</t>
  </si>
  <si>
    <t>WI211235786</t>
  </si>
  <si>
    <t>201300020095</t>
  </si>
  <si>
    <t>MI2112372509</t>
  </si>
  <si>
    <t>WI211235849</t>
  </si>
  <si>
    <t>MI2112373446</t>
  </si>
  <si>
    <t>WI211235905</t>
  </si>
  <si>
    <t>201300019285</t>
  </si>
  <si>
    <t>MI2112373827</t>
  </si>
  <si>
    <t>WI211235906</t>
  </si>
  <si>
    <t>MI2112373939</t>
  </si>
  <si>
    <t>WI211236051</t>
  </si>
  <si>
    <t>201330003600</t>
  </si>
  <si>
    <t>MI2112375342</t>
  </si>
  <si>
    <t>WI211236062</t>
  </si>
  <si>
    <t>WI211236067</t>
  </si>
  <si>
    <t>WI211236071</t>
  </si>
  <si>
    <t>201300020019</t>
  </si>
  <si>
    <t>MI2112375624</t>
  </si>
  <si>
    <t>WI21123609</t>
  </si>
  <si>
    <t>201300019551</t>
  </si>
  <si>
    <t>MI211236875</t>
  </si>
  <si>
    <t>WI211236235</t>
  </si>
  <si>
    <t>MI2112376872</t>
  </si>
  <si>
    <t>WI211236242</t>
  </si>
  <si>
    <t>MI2112376887</t>
  </si>
  <si>
    <t>WI211236253</t>
  </si>
  <si>
    <t>MI2112376912</t>
  </si>
  <si>
    <t>WI211236261</t>
  </si>
  <si>
    <t>MI2112376945</t>
  </si>
  <si>
    <t>WI211236611</t>
  </si>
  <si>
    <t>201300020046</t>
  </si>
  <si>
    <t>MI2112378648</t>
  </si>
  <si>
    <t>WI211236717</t>
  </si>
  <si>
    <t>MI2112379575</t>
  </si>
  <si>
    <t>WI211237114</t>
  </si>
  <si>
    <t>WI211237209</t>
  </si>
  <si>
    <t>MI2112386371</t>
  </si>
  <si>
    <t>WI21123736</t>
  </si>
  <si>
    <t>MI211237820</t>
  </si>
  <si>
    <t>WI211237486</t>
  </si>
  <si>
    <t>201330003934</t>
  </si>
  <si>
    <t>MI2112390061</t>
  </si>
  <si>
    <t>WI211237490</t>
  </si>
  <si>
    <t>201130012544</t>
  </si>
  <si>
    <t>MI2112390209</t>
  </si>
  <si>
    <t>WI211237835</t>
  </si>
  <si>
    <t>201300019835</t>
  </si>
  <si>
    <t>MI2112395651</t>
  </si>
  <si>
    <t>WI211237843</t>
  </si>
  <si>
    <t>MI2112395670</t>
  </si>
  <si>
    <t>WI211237846</t>
  </si>
  <si>
    <t>MI2112395700</t>
  </si>
  <si>
    <t>WI211237858</t>
  </si>
  <si>
    <t>MI2112395750</t>
  </si>
  <si>
    <t>WI211237863</t>
  </si>
  <si>
    <t>MI2112395772</t>
  </si>
  <si>
    <t>WI211237954</t>
  </si>
  <si>
    <t>201300020015</t>
  </si>
  <si>
    <t>MI2112396833</t>
  </si>
  <si>
    <t>WI211238031</t>
  </si>
  <si>
    <t>201340000472</t>
  </si>
  <si>
    <t>MI2112397838</t>
  </si>
  <si>
    <t>WI211238039</t>
  </si>
  <si>
    <t>MI2112398024</t>
  </si>
  <si>
    <t>WI211238042</t>
  </si>
  <si>
    <t>201300019962</t>
  </si>
  <si>
    <t>MI2112398103</t>
  </si>
  <si>
    <t>WI211238048</t>
  </si>
  <si>
    <t>MI2112398145</t>
  </si>
  <si>
    <t>WI211238105</t>
  </si>
  <si>
    <t>WI211238150</t>
  </si>
  <si>
    <t>201300019930</t>
  </si>
  <si>
    <t>MI2112399212</t>
  </si>
  <si>
    <t>WI211238160</t>
  </si>
  <si>
    <t>MI2112399251</t>
  </si>
  <si>
    <t>WI211238177</t>
  </si>
  <si>
    <t>201110012198</t>
  </si>
  <si>
    <t>MI2112399309</t>
  </si>
  <si>
    <t>WI211238187</t>
  </si>
  <si>
    <t>MI2112399340</t>
  </si>
  <si>
    <t>WI211238249</t>
  </si>
  <si>
    <t>WI211238294</t>
  </si>
  <si>
    <t>201300019919</t>
  </si>
  <si>
    <t>MI2112400668</t>
  </si>
  <si>
    <t>WI211238307</t>
  </si>
  <si>
    <t>MI2112400691</t>
  </si>
  <si>
    <t>WI211238316</t>
  </si>
  <si>
    <t>MI2112400713</t>
  </si>
  <si>
    <t>WI211238319</t>
  </si>
  <si>
    <t>MI2112400826</t>
  </si>
  <si>
    <t>WI211238393</t>
  </si>
  <si>
    <t>201330003470</t>
  </si>
  <si>
    <t>MI2112402214</t>
  </si>
  <si>
    <t>WI211238401</t>
  </si>
  <si>
    <t>MI2112402229</t>
  </si>
  <si>
    <t>WI211238446</t>
  </si>
  <si>
    <t>MI2112402726</t>
  </si>
  <si>
    <t>WI211238451</t>
  </si>
  <si>
    <t>201130012684</t>
  </si>
  <si>
    <t>MI2112403056</t>
  </si>
  <si>
    <t>WI211238458</t>
  </si>
  <si>
    <t>MI2112403376</t>
  </si>
  <si>
    <t>WI211238461</t>
  </si>
  <si>
    <t>MI2112403390</t>
  </si>
  <si>
    <t>WI211238531</t>
  </si>
  <si>
    <t>WI211238542</t>
  </si>
  <si>
    <t>WI211238546</t>
  </si>
  <si>
    <t>WI211238591</t>
  </si>
  <si>
    <t>MI2112404931</t>
  </si>
  <si>
    <t>WI21124845</t>
  </si>
  <si>
    <t>201330003682</t>
  </si>
  <si>
    <t>MI211250073</t>
  </si>
  <si>
    <t>WI21125136</t>
  </si>
  <si>
    <t>201330003327</t>
  </si>
  <si>
    <t>MI211253619</t>
  </si>
  <si>
    <t>WI21125326</t>
  </si>
  <si>
    <t>201300019519</t>
  </si>
  <si>
    <t>MI211255533</t>
  </si>
  <si>
    <t>WI21125383</t>
  </si>
  <si>
    <t>201300019442</t>
  </si>
  <si>
    <t>MI211256455</t>
  </si>
  <si>
    <t>WI21125504</t>
  </si>
  <si>
    <t>201300019398</t>
  </si>
  <si>
    <t>MI211258158</t>
  </si>
  <si>
    <t>WI21125543</t>
  </si>
  <si>
    <t>201300019348</t>
  </si>
  <si>
    <t>MI211258481</t>
  </si>
  <si>
    <t>WI21125682</t>
  </si>
  <si>
    <t>MI211260025</t>
  </si>
  <si>
    <t>WI21125698</t>
  </si>
  <si>
    <t>201330003460</t>
  </si>
  <si>
    <t>MI211260478</t>
  </si>
  <si>
    <t>WI21125706</t>
  </si>
  <si>
    <t>MI211260632</t>
  </si>
  <si>
    <t>WI21125729</t>
  </si>
  <si>
    <t>WI21125730</t>
  </si>
  <si>
    <t>WI21125792</t>
  </si>
  <si>
    <t>WI21125796</t>
  </si>
  <si>
    <t>WI21125800</t>
  </si>
  <si>
    <t>WI21125844</t>
  </si>
  <si>
    <t>201330003772</t>
  </si>
  <si>
    <t>MI211262604</t>
  </si>
  <si>
    <t>WI21125872</t>
  </si>
  <si>
    <t>MI211262936</t>
  </si>
  <si>
    <t>WI21125893</t>
  </si>
  <si>
    <t>MI211263132</t>
  </si>
  <si>
    <t>WI21125931</t>
  </si>
  <si>
    <t>201110012147</t>
  </si>
  <si>
    <t>MI211263880</t>
  </si>
  <si>
    <t>WI21126030</t>
  </si>
  <si>
    <t>MI211264942</t>
  </si>
  <si>
    <t>WI21126054</t>
  </si>
  <si>
    <t>201300019600</t>
  </si>
  <si>
    <t>MI211265220</t>
  </si>
  <si>
    <t>WI21126056</t>
  </si>
  <si>
    <t>MI211265226</t>
  </si>
  <si>
    <t>WI21126057</t>
  </si>
  <si>
    <t>MI211265249</t>
  </si>
  <si>
    <t>WI21126064</t>
  </si>
  <si>
    <t>WI21126065</t>
  </si>
  <si>
    <t>WI21126082</t>
  </si>
  <si>
    <t>MI211265500</t>
  </si>
  <si>
    <t>WI21126084</t>
  </si>
  <si>
    <t>MI211265524</t>
  </si>
  <si>
    <t>WI21126226</t>
  </si>
  <si>
    <t>201110012195</t>
  </si>
  <si>
    <t>MI211267279</t>
  </si>
  <si>
    <t>WI21126235</t>
  </si>
  <si>
    <t>MI211267446</t>
  </si>
  <si>
    <t>WI21126408</t>
  </si>
  <si>
    <t>201340000419</t>
  </si>
  <si>
    <t>MI211268717</t>
  </si>
  <si>
    <t>WI21126471</t>
  </si>
  <si>
    <t>201330003824</t>
  </si>
  <si>
    <t>MI211269331</t>
  </si>
  <si>
    <t>WI21126502</t>
  </si>
  <si>
    <t>WI21126529</t>
  </si>
  <si>
    <t>MI211269388</t>
  </si>
  <si>
    <t>WI21126530</t>
  </si>
  <si>
    <t>201130012588</t>
  </si>
  <si>
    <t>MI211270119</t>
  </si>
  <si>
    <t>WI21126563</t>
  </si>
  <si>
    <t>MI211270336</t>
  </si>
  <si>
    <t>WI21126735</t>
  </si>
  <si>
    <t>201130012388</t>
  </si>
  <si>
    <t>MI211272524</t>
  </si>
  <si>
    <t>WI21126816</t>
  </si>
  <si>
    <t>MI211274101</t>
  </si>
  <si>
    <t>WI21126821</t>
  </si>
  <si>
    <t>MI211274192</t>
  </si>
  <si>
    <t>WI21126843</t>
  </si>
  <si>
    <t>201330003633</t>
  </si>
  <si>
    <t>MI211274232</t>
  </si>
  <si>
    <t>WI21126884</t>
  </si>
  <si>
    <t>WI21126975</t>
  </si>
  <si>
    <t>MI211276116</t>
  </si>
  <si>
    <t>WI21126978</t>
  </si>
  <si>
    <t>201300019655</t>
  </si>
  <si>
    <t>MI211276257</t>
  </si>
  <si>
    <t>WI21126982</t>
  </si>
  <si>
    <t>MI211276283</t>
  </si>
  <si>
    <t>WI21126990</t>
  </si>
  <si>
    <t>MI211276463</t>
  </si>
  <si>
    <t>WI21126995</t>
  </si>
  <si>
    <t>MI211276501</t>
  </si>
  <si>
    <t>WI21127071</t>
  </si>
  <si>
    <t>201300018592</t>
  </si>
  <si>
    <t>MI211277180</t>
  </si>
  <si>
    <t>WI21127529</t>
  </si>
  <si>
    <t>201110012190</t>
  </si>
  <si>
    <t>MI211281973</t>
  </si>
  <si>
    <t>WI21127684</t>
  </si>
  <si>
    <t>WI21127687</t>
  </si>
  <si>
    <t>WI21127690</t>
  </si>
  <si>
    <t>WI21127733</t>
  </si>
  <si>
    <t>WI21127807</t>
  </si>
  <si>
    <t>MI211284915</t>
  </si>
  <si>
    <t>WI21127809</t>
  </si>
  <si>
    <t>MI211284936</t>
  </si>
  <si>
    <t>WI21127815</t>
  </si>
  <si>
    <t>MI211284960</t>
  </si>
  <si>
    <t>WI21127816</t>
  </si>
  <si>
    <t>MI211284944</t>
  </si>
  <si>
    <t>WI21127833</t>
  </si>
  <si>
    <t>MI211284977</t>
  </si>
  <si>
    <t>WI21127838</t>
  </si>
  <si>
    <t>MI211285426</t>
  </si>
  <si>
    <t>WI21127872</t>
  </si>
  <si>
    <t>MI211285849</t>
  </si>
  <si>
    <t>WI21127877</t>
  </si>
  <si>
    <t>MI211285883</t>
  </si>
  <si>
    <t>WI21127878</t>
  </si>
  <si>
    <t>WI21128020</t>
  </si>
  <si>
    <t>WI21128022</t>
  </si>
  <si>
    <t>WI21128026</t>
  </si>
  <si>
    <t>WI21128064</t>
  </si>
  <si>
    <t>WI2112811</t>
  </si>
  <si>
    <t>MI21127712</t>
  </si>
  <si>
    <t>WI21128402</t>
  </si>
  <si>
    <t>MI211292067</t>
  </si>
  <si>
    <t>WI21128512</t>
  </si>
  <si>
    <t>201130012663</t>
  </si>
  <si>
    <t>MI211293887</t>
  </si>
  <si>
    <t>WI21128566</t>
  </si>
  <si>
    <t>WI21128572</t>
  </si>
  <si>
    <t>201110012134</t>
  </si>
  <si>
    <t>MI211294551</t>
  </si>
  <si>
    <t>WI21128595</t>
  </si>
  <si>
    <t>201130012649</t>
  </si>
  <si>
    <t>MI211294799</t>
  </si>
  <si>
    <t>WI21128599</t>
  </si>
  <si>
    <t>MI211294816</t>
  </si>
  <si>
    <t>WI21128613</t>
  </si>
  <si>
    <t>MI211294833</t>
  </si>
  <si>
    <t>WI21128815</t>
  </si>
  <si>
    <t>MI211296449</t>
  </si>
  <si>
    <t>WI21128818</t>
  </si>
  <si>
    <t>MI211296464</t>
  </si>
  <si>
    <t>WI21129063</t>
  </si>
  <si>
    <t>MI2112100049</t>
  </si>
  <si>
    <t>WI21129068</t>
  </si>
  <si>
    <t>MI2112100124</t>
  </si>
  <si>
    <t>WI21129073</t>
  </si>
  <si>
    <t>MI2112100178</t>
  </si>
  <si>
    <t>WI21129076</t>
  </si>
  <si>
    <t>WI21129167</t>
  </si>
  <si>
    <t>201100014102</t>
  </si>
  <si>
    <t>MI2112100993</t>
  </si>
  <si>
    <t>WI2112928</t>
  </si>
  <si>
    <t>201300019454</t>
  </si>
  <si>
    <t>MI21128693</t>
  </si>
  <si>
    <t>WI2112929</t>
  </si>
  <si>
    <t>MI21128695</t>
  </si>
  <si>
    <t>WI21129307</t>
  </si>
  <si>
    <t>MI2112102457</t>
  </si>
  <si>
    <t>WI2112933</t>
  </si>
  <si>
    <t>201130012786</t>
  </si>
  <si>
    <t>MI21128763</t>
  </si>
  <si>
    <t>WI21129348</t>
  </si>
  <si>
    <t>MI2112103174</t>
  </si>
  <si>
    <t>WI2112935</t>
  </si>
  <si>
    <t>201130012701</t>
  </si>
  <si>
    <t>MI21128815</t>
  </si>
  <si>
    <t>WI2112945</t>
  </si>
  <si>
    <t>MI21128986</t>
  </si>
  <si>
    <t>WI2112946</t>
  </si>
  <si>
    <t>MI21128987</t>
  </si>
  <si>
    <t>WI2112947</t>
  </si>
  <si>
    <t>MI21128991</t>
  </si>
  <si>
    <t>WI2112948</t>
  </si>
  <si>
    <t>MI21128989</t>
  </si>
  <si>
    <t>WI2112949</t>
  </si>
  <si>
    <t>MI21128994</t>
  </si>
  <si>
    <t>WI2112963</t>
  </si>
  <si>
    <t>WI21129820</t>
  </si>
  <si>
    <t>201330003931</t>
  </si>
  <si>
    <t>MI2112107507</t>
  </si>
  <si>
    <t>WI21129974</t>
  </si>
  <si>
    <t>MI2112109378</t>
  </si>
  <si>
    <t>WI21129979</t>
  </si>
  <si>
    <t>MI2112109368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</si>
</sst>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44541.458357824071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44541.458357824071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1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HYPERLINK("capsilon://?command=openfolder&amp;siteaddress=FAM.docvelocity-na8.net&amp;folderid=FX27AB6FAC-EC39-AEFA-FBA6-EB10FEC66A13","FX210914896")</f>
        <v>FX210914896</v>
      </c>
      <c r="F2" t="s">
        <v>19</v>
      </c>
      <c r="G2" t="s">
        <v>19</v>
      </c>
      <c r="H2" t="s">
        <v>83</v>
      </c>
      <c r="I2" t="s">
        <v>84</v>
      </c>
      <c r="J2">
        <v>66</v>
      </c>
      <c r="K2" t="s">
        <v>85</v>
      </c>
      <c r="L2" t="s">
        <v>86</v>
      </c>
      <c r="M2" t="s">
        <v>87</v>
      </c>
      <c r="N2">
        <v>2</v>
      </c>
      <c r="O2" s="1">
        <v>44532.933113425926</v>
      </c>
      <c r="P2" s="1">
        <v>44533.262372685182</v>
      </c>
      <c r="Q2">
        <v>25933</v>
      </c>
      <c r="R2">
        <v>2515</v>
      </c>
      <c r="S2" t="b">
        <v>0</v>
      </c>
      <c r="T2" t="s">
        <v>88</v>
      </c>
      <c r="U2" t="b">
        <v>0</v>
      </c>
      <c r="V2" t="s">
        <v>89</v>
      </c>
      <c r="W2" s="1">
        <v>44533.225138888891</v>
      </c>
      <c r="X2">
        <v>1468</v>
      </c>
      <c r="Y2">
        <v>52</v>
      </c>
      <c r="Z2">
        <v>0</v>
      </c>
      <c r="AA2">
        <v>52</v>
      </c>
      <c r="AB2">
        <v>0</v>
      </c>
      <c r="AC2">
        <v>30</v>
      </c>
      <c r="AD2">
        <v>14</v>
      </c>
      <c r="AE2">
        <v>0</v>
      </c>
      <c r="AF2">
        <v>0</v>
      </c>
      <c r="AG2">
        <v>0</v>
      </c>
      <c r="AH2" t="s">
        <v>90</v>
      </c>
      <c r="AI2" s="1">
        <v>44533.262372685182</v>
      </c>
      <c r="AJ2">
        <v>37</v>
      </c>
      <c r="AK2">
        <v>0</v>
      </c>
      <c r="AL2">
        <v>0</v>
      </c>
      <c r="AM2">
        <v>0</v>
      </c>
      <c r="AN2">
        <v>0</v>
      </c>
      <c r="AO2">
        <v>0</v>
      </c>
      <c r="AP2">
        <v>14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HYPERLINK("capsilon://?command=openfolder&amp;siteaddress=FAM.docvelocity-na8.net&amp;folderid=FX27AB6FAC-EC39-AEFA-FBA6-EB10FEC66A13","FX210914896")</f>
        <v>FX210914896</v>
      </c>
      <c r="F3" t="s">
        <v>19</v>
      </c>
      <c r="G3" t="s">
        <v>19</v>
      </c>
      <c r="H3" t="s">
        <v>83</v>
      </c>
      <c r="I3" t="s">
        <v>92</v>
      </c>
      <c r="J3">
        <v>66</v>
      </c>
      <c r="K3" t="s">
        <v>85</v>
      </c>
      <c r="L3" t="s">
        <v>86</v>
      </c>
      <c r="M3" t="s">
        <v>87</v>
      </c>
      <c r="N3">
        <v>2</v>
      </c>
      <c r="O3" s="1">
        <v>44532.933749999997</v>
      </c>
      <c r="P3" s="1">
        <v>44533.259826388887</v>
      </c>
      <c r="Q3">
        <v>26303</v>
      </c>
      <c r="R3">
        <v>1870</v>
      </c>
      <c r="S3" t="b">
        <v>0</v>
      </c>
      <c r="T3" t="s">
        <v>88</v>
      </c>
      <c r="U3" t="b">
        <v>0</v>
      </c>
      <c r="V3" t="s">
        <v>93</v>
      </c>
      <c r="W3" s="1">
        <v>44533.222395833334</v>
      </c>
      <c r="X3">
        <v>1178</v>
      </c>
      <c r="Y3">
        <v>52</v>
      </c>
      <c r="Z3">
        <v>0</v>
      </c>
      <c r="AA3">
        <v>52</v>
      </c>
      <c r="AB3">
        <v>0</v>
      </c>
      <c r="AC3">
        <v>38</v>
      </c>
      <c r="AD3">
        <v>14</v>
      </c>
      <c r="AE3">
        <v>0</v>
      </c>
      <c r="AF3">
        <v>0</v>
      </c>
      <c r="AG3">
        <v>0</v>
      </c>
      <c r="AH3" t="s">
        <v>94</v>
      </c>
      <c r="AI3" s="1">
        <v>44533.259826388887</v>
      </c>
      <c r="AJ3">
        <v>692</v>
      </c>
      <c r="AK3">
        <v>4</v>
      </c>
      <c r="AL3">
        <v>0</v>
      </c>
      <c r="AM3">
        <v>4</v>
      </c>
      <c r="AN3">
        <v>0</v>
      </c>
      <c r="AO3">
        <v>4</v>
      </c>
      <c r="AP3">
        <v>10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HYPERLINK("capsilon://?command=openfolder&amp;siteaddress=FAM.docvelocity-na8.net&amp;folderid=FX3E01EF46-341C-8E13-E263-AD0B258CB4ED","FX21118529")</f>
        <v>FX21118529</v>
      </c>
      <c r="F4" t="s">
        <v>19</v>
      </c>
      <c r="G4" t="s">
        <v>19</v>
      </c>
      <c r="H4" t="s">
        <v>83</v>
      </c>
      <c r="I4" t="s">
        <v>97</v>
      </c>
      <c r="J4">
        <v>342</v>
      </c>
      <c r="K4" t="s">
        <v>85</v>
      </c>
      <c r="L4" t="s">
        <v>86</v>
      </c>
      <c r="M4" t="s">
        <v>87</v>
      </c>
      <c r="N4">
        <v>2</v>
      </c>
      <c r="O4" s="1">
        <v>44533.230810185189</v>
      </c>
      <c r="P4" s="1">
        <v>44533.304537037038</v>
      </c>
      <c r="Q4">
        <v>34</v>
      </c>
      <c r="R4">
        <v>6336</v>
      </c>
      <c r="S4" t="b">
        <v>0</v>
      </c>
      <c r="T4" t="s">
        <v>88</v>
      </c>
      <c r="U4" t="b">
        <v>1</v>
      </c>
      <c r="V4" t="s">
        <v>98</v>
      </c>
      <c r="W4" s="1">
        <v>44533.278541666667</v>
      </c>
      <c r="X4">
        <v>4100</v>
      </c>
      <c r="Y4">
        <v>259</v>
      </c>
      <c r="Z4">
        <v>0</v>
      </c>
      <c r="AA4">
        <v>259</v>
      </c>
      <c r="AB4">
        <v>74</v>
      </c>
      <c r="AC4">
        <v>203</v>
      </c>
      <c r="AD4">
        <v>83</v>
      </c>
      <c r="AE4">
        <v>0</v>
      </c>
      <c r="AF4">
        <v>0</v>
      </c>
      <c r="AG4">
        <v>0</v>
      </c>
      <c r="AH4" t="s">
        <v>99</v>
      </c>
      <c r="AI4" s="1">
        <v>44533.304537037038</v>
      </c>
      <c r="AJ4">
        <v>2236</v>
      </c>
      <c r="AK4">
        <v>5</v>
      </c>
      <c r="AL4">
        <v>0</v>
      </c>
      <c r="AM4">
        <v>5</v>
      </c>
      <c r="AN4">
        <v>74</v>
      </c>
      <c r="AO4">
        <v>5</v>
      </c>
      <c r="AP4">
        <v>78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100</v>
      </c>
      <c r="B5" t="s">
        <v>80</v>
      </c>
      <c r="C5" t="s">
        <v>101</v>
      </c>
      <c r="D5" t="s">
        <v>82</v>
      </c>
      <c r="E5" s="2" t="str">
        <f>HYPERLINK("capsilon://?command=openfolder&amp;siteaddress=FAM.docvelocity-na8.net&amp;folderid=FX8B1DD431-9D62-9FF5-B0BB-2A8149347855","FX21102981")</f>
        <v>FX21102981</v>
      </c>
      <c r="F5" t="s">
        <v>19</v>
      </c>
      <c r="G5" t="s">
        <v>19</v>
      </c>
      <c r="H5" t="s">
        <v>83</v>
      </c>
      <c r="I5" t="s">
        <v>102</v>
      </c>
      <c r="J5">
        <v>480</v>
      </c>
      <c r="K5" t="s">
        <v>85</v>
      </c>
      <c r="L5" t="s">
        <v>86</v>
      </c>
      <c r="M5" t="s">
        <v>87</v>
      </c>
      <c r="N5">
        <v>2</v>
      </c>
      <c r="O5" s="1">
        <v>44533.279710648145</v>
      </c>
      <c r="P5" s="1">
        <v>44533.333171296297</v>
      </c>
      <c r="Q5">
        <v>1382</v>
      </c>
      <c r="R5">
        <v>3237</v>
      </c>
      <c r="S5" t="b">
        <v>0</v>
      </c>
      <c r="T5" t="s">
        <v>88</v>
      </c>
      <c r="U5" t="b">
        <v>1</v>
      </c>
      <c r="V5" t="s">
        <v>98</v>
      </c>
      <c r="W5" s="1">
        <v>44533.308564814812</v>
      </c>
      <c r="X5">
        <v>2250</v>
      </c>
      <c r="Y5">
        <v>163</v>
      </c>
      <c r="Z5">
        <v>0</v>
      </c>
      <c r="AA5">
        <v>163</v>
      </c>
      <c r="AB5">
        <v>297</v>
      </c>
      <c r="AC5">
        <v>105</v>
      </c>
      <c r="AD5">
        <v>317</v>
      </c>
      <c r="AE5">
        <v>0</v>
      </c>
      <c r="AF5">
        <v>0</v>
      </c>
      <c r="AG5">
        <v>0</v>
      </c>
      <c r="AH5" t="s">
        <v>94</v>
      </c>
      <c r="AI5" s="1">
        <v>44533.333171296297</v>
      </c>
      <c r="AJ5">
        <v>978</v>
      </c>
      <c r="AK5">
        <v>0</v>
      </c>
      <c r="AL5">
        <v>0</v>
      </c>
      <c r="AM5">
        <v>0</v>
      </c>
      <c r="AN5">
        <v>297</v>
      </c>
      <c r="AO5">
        <v>0</v>
      </c>
      <c r="AP5">
        <v>317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HYPERLINK("capsilon://?command=openfolder&amp;siteaddress=FAM.docvelocity-na8.net&amp;folderid=FXB6B629A5-A998-37BC-400E-4CC1F1199BF5","FX21114208")</f>
        <v>FX21114208</v>
      </c>
      <c r="F6" t="s">
        <v>19</v>
      </c>
      <c r="G6" t="s">
        <v>19</v>
      </c>
      <c r="H6" t="s">
        <v>83</v>
      </c>
      <c r="I6" t="s">
        <v>105</v>
      </c>
      <c r="J6">
        <v>132</v>
      </c>
      <c r="K6" t="s">
        <v>85</v>
      </c>
      <c r="L6" t="s">
        <v>86</v>
      </c>
      <c r="M6" t="s">
        <v>87</v>
      </c>
      <c r="N6">
        <v>2</v>
      </c>
      <c r="O6" s="1">
        <v>44533.280162037037</v>
      </c>
      <c r="P6" s="1">
        <v>44533.341354166667</v>
      </c>
      <c r="Q6">
        <v>3347</v>
      </c>
      <c r="R6">
        <v>1940</v>
      </c>
      <c r="S6" t="b">
        <v>0</v>
      </c>
      <c r="T6" t="s">
        <v>88</v>
      </c>
      <c r="U6" t="b">
        <v>1</v>
      </c>
      <c r="V6" t="s">
        <v>98</v>
      </c>
      <c r="W6" s="1">
        <v>44533.321828703702</v>
      </c>
      <c r="X6">
        <v>1145</v>
      </c>
      <c r="Y6">
        <v>104</v>
      </c>
      <c r="Z6">
        <v>0</v>
      </c>
      <c r="AA6">
        <v>104</v>
      </c>
      <c r="AB6">
        <v>0</v>
      </c>
      <c r="AC6">
        <v>64</v>
      </c>
      <c r="AD6">
        <v>28</v>
      </c>
      <c r="AE6">
        <v>0</v>
      </c>
      <c r="AF6">
        <v>0</v>
      </c>
      <c r="AG6">
        <v>0</v>
      </c>
      <c r="AH6" t="s">
        <v>94</v>
      </c>
      <c r="AI6" s="1">
        <v>44533.341354166667</v>
      </c>
      <c r="AJ6">
        <v>706</v>
      </c>
      <c r="AK6">
        <v>0</v>
      </c>
      <c r="AL6">
        <v>0</v>
      </c>
      <c r="AM6">
        <v>0</v>
      </c>
      <c r="AN6">
        <v>0</v>
      </c>
      <c r="AO6">
        <v>0</v>
      </c>
      <c r="AP6">
        <v>28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106</v>
      </c>
      <c r="B7" t="s">
        <v>80</v>
      </c>
      <c r="C7" t="s">
        <v>107</v>
      </c>
      <c r="D7" t="s">
        <v>82</v>
      </c>
      <c r="E7" s="2" t="str">
        <f>HYPERLINK("capsilon://?command=openfolder&amp;siteaddress=FAM.docvelocity-na8.net&amp;folderid=FXB4AC6806-4957-BE7D-32FF-6A4691D14E55","FX21118119")</f>
        <v>FX21118119</v>
      </c>
      <c r="F7" t="s">
        <v>19</v>
      </c>
      <c r="G7" t="s">
        <v>19</v>
      </c>
      <c r="H7" t="s">
        <v>83</v>
      </c>
      <c r="I7" t="s">
        <v>108</v>
      </c>
      <c r="J7">
        <v>66</v>
      </c>
      <c r="K7" t="s">
        <v>85</v>
      </c>
      <c r="L7" t="s">
        <v>86</v>
      </c>
      <c r="M7" t="s">
        <v>87</v>
      </c>
      <c r="N7">
        <v>2</v>
      </c>
      <c r="O7" s="1">
        <v>44533.325416666667</v>
      </c>
      <c r="P7" s="1">
        <v>44533.359189814815</v>
      </c>
      <c r="Q7">
        <v>1809</v>
      </c>
      <c r="R7">
        <v>1109</v>
      </c>
      <c r="S7" t="b">
        <v>0</v>
      </c>
      <c r="T7" t="s">
        <v>88</v>
      </c>
      <c r="U7" t="b">
        <v>0</v>
      </c>
      <c r="V7" t="s">
        <v>89</v>
      </c>
      <c r="W7" s="1">
        <v>44533.352048611108</v>
      </c>
      <c r="X7">
        <v>592</v>
      </c>
      <c r="Y7">
        <v>52</v>
      </c>
      <c r="Z7">
        <v>0</v>
      </c>
      <c r="AA7">
        <v>52</v>
      </c>
      <c r="AB7">
        <v>0</v>
      </c>
      <c r="AC7">
        <v>43</v>
      </c>
      <c r="AD7">
        <v>14</v>
      </c>
      <c r="AE7">
        <v>0</v>
      </c>
      <c r="AF7">
        <v>0</v>
      </c>
      <c r="AG7">
        <v>0</v>
      </c>
      <c r="AH7" t="s">
        <v>99</v>
      </c>
      <c r="AI7" s="1">
        <v>44533.359189814815</v>
      </c>
      <c r="AJ7">
        <v>502</v>
      </c>
      <c r="AK7">
        <v>2</v>
      </c>
      <c r="AL7">
        <v>0</v>
      </c>
      <c r="AM7">
        <v>2</v>
      </c>
      <c r="AN7">
        <v>0</v>
      </c>
      <c r="AO7">
        <v>2</v>
      </c>
      <c r="AP7">
        <v>12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109</v>
      </c>
      <c r="B8" t="s">
        <v>80</v>
      </c>
      <c r="C8" t="s">
        <v>107</v>
      </c>
      <c r="D8" t="s">
        <v>82</v>
      </c>
      <c r="E8" s="2" t="str">
        <f>HYPERLINK("capsilon://?command=openfolder&amp;siteaddress=FAM.docvelocity-na8.net&amp;folderid=FXB4AC6806-4957-BE7D-32FF-6A4691D14E55","FX21118119")</f>
        <v>FX21118119</v>
      </c>
      <c r="F8" t="s">
        <v>19</v>
      </c>
      <c r="G8" t="s">
        <v>19</v>
      </c>
      <c r="H8" t="s">
        <v>83</v>
      </c>
      <c r="I8" t="s">
        <v>110</v>
      </c>
      <c r="J8">
        <v>66</v>
      </c>
      <c r="K8" t="s">
        <v>85</v>
      </c>
      <c r="L8" t="s">
        <v>86</v>
      </c>
      <c r="M8" t="s">
        <v>87</v>
      </c>
      <c r="N8">
        <v>2</v>
      </c>
      <c r="O8" s="1">
        <v>44533.345833333333</v>
      </c>
      <c r="P8" s="1">
        <v>44533.365937499999</v>
      </c>
      <c r="Q8">
        <v>830</v>
      </c>
      <c r="R8">
        <v>907</v>
      </c>
      <c r="S8" t="b">
        <v>0</v>
      </c>
      <c r="T8" t="s">
        <v>88</v>
      </c>
      <c r="U8" t="b">
        <v>0</v>
      </c>
      <c r="V8" t="s">
        <v>89</v>
      </c>
      <c r="W8" s="1">
        <v>44533.355590277781</v>
      </c>
      <c r="X8">
        <v>306</v>
      </c>
      <c r="Y8">
        <v>52</v>
      </c>
      <c r="Z8">
        <v>0</v>
      </c>
      <c r="AA8">
        <v>52</v>
      </c>
      <c r="AB8">
        <v>0</v>
      </c>
      <c r="AC8">
        <v>22</v>
      </c>
      <c r="AD8">
        <v>14</v>
      </c>
      <c r="AE8">
        <v>0</v>
      </c>
      <c r="AF8">
        <v>0</v>
      </c>
      <c r="AG8">
        <v>0</v>
      </c>
      <c r="AH8" t="s">
        <v>99</v>
      </c>
      <c r="AI8" s="1">
        <v>44533.365937499999</v>
      </c>
      <c r="AJ8">
        <v>582</v>
      </c>
      <c r="AK8">
        <v>0</v>
      </c>
      <c r="AL8">
        <v>0</v>
      </c>
      <c r="AM8">
        <v>0</v>
      </c>
      <c r="AN8">
        <v>0</v>
      </c>
      <c r="AO8">
        <v>0</v>
      </c>
      <c r="AP8">
        <v>14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111</v>
      </c>
      <c r="B9" t="s">
        <v>80</v>
      </c>
      <c r="C9" t="s">
        <v>112</v>
      </c>
      <c r="D9" t="s">
        <v>82</v>
      </c>
      <c r="E9" s="2" t="str">
        <f>HYPERLINK("capsilon://?command=openfolder&amp;siteaddress=FAM.docvelocity-na8.net&amp;folderid=FX1379D70C-974A-FC23-7337-FA5BEF4A5947","FX21108727")</f>
        <v>FX21108727</v>
      </c>
      <c r="F9" t="s">
        <v>19</v>
      </c>
      <c r="G9" t="s">
        <v>19</v>
      </c>
      <c r="H9" t="s">
        <v>83</v>
      </c>
      <c r="I9" t="s">
        <v>113</v>
      </c>
      <c r="J9">
        <v>30</v>
      </c>
      <c r="K9" t="s">
        <v>85</v>
      </c>
      <c r="L9" t="s">
        <v>86</v>
      </c>
      <c r="M9" t="s">
        <v>87</v>
      </c>
      <c r="N9">
        <v>2</v>
      </c>
      <c r="O9" s="1">
        <v>44533.417060185187</v>
      </c>
      <c r="P9" s="1">
        <v>44533.423564814817</v>
      </c>
      <c r="Q9">
        <v>240</v>
      </c>
      <c r="R9">
        <v>322</v>
      </c>
      <c r="S9" t="b">
        <v>0</v>
      </c>
      <c r="T9" t="s">
        <v>88</v>
      </c>
      <c r="U9" t="b">
        <v>0</v>
      </c>
      <c r="V9" t="s">
        <v>114</v>
      </c>
      <c r="W9" s="1">
        <v>44533.418379629627</v>
      </c>
      <c r="X9">
        <v>109</v>
      </c>
      <c r="Y9">
        <v>9</v>
      </c>
      <c r="Z9">
        <v>0</v>
      </c>
      <c r="AA9">
        <v>9</v>
      </c>
      <c r="AB9">
        <v>0</v>
      </c>
      <c r="AC9">
        <v>3</v>
      </c>
      <c r="AD9">
        <v>21</v>
      </c>
      <c r="AE9">
        <v>0</v>
      </c>
      <c r="AF9">
        <v>0</v>
      </c>
      <c r="AG9">
        <v>0</v>
      </c>
      <c r="AH9" t="s">
        <v>94</v>
      </c>
      <c r="AI9" s="1">
        <v>44533.423564814817</v>
      </c>
      <c r="AJ9">
        <v>213</v>
      </c>
      <c r="AK9">
        <v>1</v>
      </c>
      <c r="AL9">
        <v>0</v>
      </c>
      <c r="AM9">
        <v>1</v>
      </c>
      <c r="AN9">
        <v>0</v>
      </c>
      <c r="AO9">
        <v>1</v>
      </c>
      <c r="AP9">
        <v>20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115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HYPERLINK("capsilon://?command=openfolder&amp;siteaddress=FAM.docvelocity-na8.net&amp;folderid=FX2EF6844D-54FB-E45A-1588-DC387429E620","FX2111199")</f>
        <v>FX2111199</v>
      </c>
      <c r="F10" t="s">
        <v>19</v>
      </c>
      <c r="G10" t="s">
        <v>19</v>
      </c>
      <c r="H10" t="s">
        <v>83</v>
      </c>
      <c r="I10" t="s">
        <v>117</v>
      </c>
      <c r="J10">
        <v>30</v>
      </c>
      <c r="K10" t="s">
        <v>85</v>
      </c>
      <c r="L10" t="s">
        <v>86</v>
      </c>
      <c r="M10" t="s">
        <v>87</v>
      </c>
      <c r="N10">
        <v>2</v>
      </c>
      <c r="O10" s="1">
        <v>44533.426157407404</v>
      </c>
      <c r="P10" s="1">
        <v>44533.436909722222</v>
      </c>
      <c r="Q10">
        <v>496</v>
      </c>
      <c r="R10">
        <v>433</v>
      </c>
      <c r="S10" t="b">
        <v>0</v>
      </c>
      <c r="T10" t="s">
        <v>88</v>
      </c>
      <c r="U10" t="b">
        <v>0</v>
      </c>
      <c r="V10" t="s">
        <v>89</v>
      </c>
      <c r="W10" s="1">
        <v>44533.428773148145</v>
      </c>
      <c r="X10">
        <v>168</v>
      </c>
      <c r="Y10">
        <v>9</v>
      </c>
      <c r="Z10">
        <v>0</v>
      </c>
      <c r="AA10">
        <v>9</v>
      </c>
      <c r="AB10">
        <v>0</v>
      </c>
      <c r="AC10">
        <v>4</v>
      </c>
      <c r="AD10">
        <v>21</v>
      </c>
      <c r="AE10">
        <v>0</v>
      </c>
      <c r="AF10">
        <v>0</v>
      </c>
      <c r="AG10">
        <v>0</v>
      </c>
      <c r="AH10" t="s">
        <v>94</v>
      </c>
      <c r="AI10" s="1">
        <v>44533.436909722222</v>
      </c>
      <c r="AJ10">
        <v>265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118</v>
      </c>
      <c r="B11" t="s">
        <v>80</v>
      </c>
      <c r="C11" t="s">
        <v>119</v>
      </c>
      <c r="D11" t="s">
        <v>82</v>
      </c>
      <c r="E11" s="2" t="str">
        <f>HYPERLINK("capsilon://?command=openfolder&amp;siteaddress=FAM.docvelocity-na8.net&amp;folderid=FX11AD6BD1-EA40-69DC-57DF-C07057400434","FX21115948")</f>
        <v>FX21115948</v>
      </c>
      <c r="F11" t="s">
        <v>19</v>
      </c>
      <c r="G11" t="s">
        <v>19</v>
      </c>
      <c r="H11" t="s">
        <v>83</v>
      </c>
      <c r="I11" t="s">
        <v>120</v>
      </c>
      <c r="J11">
        <v>30</v>
      </c>
      <c r="K11" t="s">
        <v>85</v>
      </c>
      <c r="L11" t="s">
        <v>86</v>
      </c>
      <c r="M11" t="s">
        <v>87</v>
      </c>
      <c r="N11">
        <v>2</v>
      </c>
      <c r="O11" s="1">
        <v>44531.361180555556</v>
      </c>
      <c r="P11" s="1">
        <v>44531.37462962963</v>
      </c>
      <c r="Q11">
        <v>792</v>
      </c>
      <c r="R11">
        <v>370</v>
      </c>
      <c r="S11" t="b">
        <v>0</v>
      </c>
      <c r="T11" t="s">
        <v>88</v>
      </c>
      <c r="U11" t="b">
        <v>0</v>
      </c>
      <c r="V11" t="s">
        <v>121</v>
      </c>
      <c r="W11" s="1">
        <v>44531.365173611113</v>
      </c>
      <c r="X11">
        <v>219</v>
      </c>
      <c r="Y11">
        <v>11</v>
      </c>
      <c r="Z11">
        <v>0</v>
      </c>
      <c r="AA11">
        <v>11</v>
      </c>
      <c r="AB11">
        <v>0</v>
      </c>
      <c r="AC11">
        <v>1</v>
      </c>
      <c r="AD11">
        <v>19</v>
      </c>
      <c r="AE11">
        <v>0</v>
      </c>
      <c r="AF11">
        <v>0</v>
      </c>
      <c r="AG11">
        <v>0</v>
      </c>
      <c r="AH11" t="s">
        <v>99</v>
      </c>
      <c r="AI11" s="1">
        <v>44531.37462962963</v>
      </c>
      <c r="AJ11">
        <v>151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19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122</v>
      </c>
      <c r="B12" t="s">
        <v>80</v>
      </c>
      <c r="C12" t="s">
        <v>123</v>
      </c>
      <c r="D12" t="s">
        <v>82</v>
      </c>
      <c r="E12" s="2" t="str">
        <f>HYPERLINK("capsilon://?command=openfolder&amp;siteaddress=FAM.docvelocity-na8.net&amp;folderid=FX76388E09-88DC-F47E-98AB-E1253D9CFDA1","FX21109982")</f>
        <v>FX21109982</v>
      </c>
      <c r="F12" t="s">
        <v>19</v>
      </c>
      <c r="G12" t="s">
        <v>19</v>
      </c>
      <c r="H12" t="s">
        <v>83</v>
      </c>
      <c r="I12" t="s">
        <v>124</v>
      </c>
      <c r="J12">
        <v>66</v>
      </c>
      <c r="K12" t="s">
        <v>85</v>
      </c>
      <c r="L12" t="s">
        <v>86</v>
      </c>
      <c r="M12" t="s">
        <v>87</v>
      </c>
      <c r="N12">
        <v>2</v>
      </c>
      <c r="O12" s="1">
        <v>44533.454895833333</v>
      </c>
      <c r="P12" s="1">
        <v>44533.471030092594</v>
      </c>
      <c r="Q12">
        <v>1344</v>
      </c>
      <c r="R12">
        <v>50</v>
      </c>
      <c r="S12" t="b">
        <v>0</v>
      </c>
      <c r="T12" t="s">
        <v>88</v>
      </c>
      <c r="U12" t="b">
        <v>0</v>
      </c>
      <c r="V12" t="s">
        <v>125</v>
      </c>
      <c r="W12" s="1">
        <v>44533.459027777775</v>
      </c>
      <c r="X12">
        <v>21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94</v>
      </c>
      <c r="AI12" s="1">
        <v>44533.471030092594</v>
      </c>
      <c r="AJ12">
        <v>19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126</v>
      </c>
      <c r="B13" t="s">
        <v>80</v>
      </c>
      <c r="C13" t="s">
        <v>127</v>
      </c>
      <c r="D13" t="s">
        <v>82</v>
      </c>
      <c r="E13" s="2" t="str">
        <f>HYPERLINK("capsilon://?command=openfolder&amp;siteaddress=FAM.docvelocity-na8.net&amp;folderid=FXB7A8AE21-8DD3-D2F2-8F03-CEC20BC05575","FX211110136")</f>
        <v>FX211110136</v>
      </c>
      <c r="F13" t="s">
        <v>19</v>
      </c>
      <c r="G13" t="s">
        <v>19</v>
      </c>
      <c r="H13" t="s">
        <v>83</v>
      </c>
      <c r="I13" t="s">
        <v>128</v>
      </c>
      <c r="J13">
        <v>66</v>
      </c>
      <c r="K13" t="s">
        <v>85</v>
      </c>
      <c r="L13" t="s">
        <v>86</v>
      </c>
      <c r="M13" t="s">
        <v>87</v>
      </c>
      <c r="N13">
        <v>2</v>
      </c>
      <c r="O13" s="1">
        <v>44533.461018518516</v>
      </c>
      <c r="P13" s="1">
        <v>44533.489733796298</v>
      </c>
      <c r="Q13">
        <v>1420</v>
      </c>
      <c r="R13">
        <v>1061</v>
      </c>
      <c r="S13" t="b">
        <v>0</v>
      </c>
      <c r="T13" t="s">
        <v>88</v>
      </c>
      <c r="U13" t="b">
        <v>0</v>
      </c>
      <c r="V13" t="s">
        <v>125</v>
      </c>
      <c r="W13" s="1">
        <v>44533.467372685183</v>
      </c>
      <c r="X13">
        <v>468</v>
      </c>
      <c r="Y13">
        <v>52</v>
      </c>
      <c r="Z13">
        <v>0</v>
      </c>
      <c r="AA13">
        <v>52</v>
      </c>
      <c r="AB13">
        <v>0</v>
      </c>
      <c r="AC13">
        <v>39</v>
      </c>
      <c r="AD13">
        <v>14</v>
      </c>
      <c r="AE13">
        <v>0</v>
      </c>
      <c r="AF13">
        <v>0</v>
      </c>
      <c r="AG13">
        <v>0</v>
      </c>
      <c r="AH13" t="s">
        <v>94</v>
      </c>
      <c r="AI13" s="1">
        <v>44533.489733796298</v>
      </c>
      <c r="AJ13">
        <v>581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12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129</v>
      </c>
      <c r="B14" t="s">
        <v>80</v>
      </c>
      <c r="C14" t="s">
        <v>130</v>
      </c>
      <c r="D14" t="s">
        <v>82</v>
      </c>
      <c r="E14" s="2" t="str">
        <f>HYPERLINK("capsilon://?command=openfolder&amp;siteaddress=FAM.docvelocity-na8.net&amp;folderid=FXD9229DC4-849B-D4BF-2EF1-0AA8A8A0FB4A","FX21112962")</f>
        <v>FX21112962</v>
      </c>
      <c r="F14" t="s">
        <v>19</v>
      </c>
      <c r="G14" t="s">
        <v>19</v>
      </c>
      <c r="H14" t="s">
        <v>83</v>
      </c>
      <c r="I14" t="s">
        <v>131</v>
      </c>
      <c r="J14">
        <v>113</v>
      </c>
      <c r="K14" t="s">
        <v>85</v>
      </c>
      <c r="L14" t="s">
        <v>86</v>
      </c>
      <c r="M14" t="s">
        <v>87</v>
      </c>
      <c r="N14">
        <v>2</v>
      </c>
      <c r="O14" s="1">
        <v>44533.489282407405</v>
      </c>
      <c r="P14" s="1">
        <v>44533.515879629631</v>
      </c>
      <c r="Q14">
        <v>170</v>
      </c>
      <c r="R14">
        <v>2128</v>
      </c>
      <c r="S14" t="b">
        <v>0</v>
      </c>
      <c r="T14" t="s">
        <v>88</v>
      </c>
      <c r="U14" t="b">
        <v>0</v>
      </c>
      <c r="V14" t="s">
        <v>132</v>
      </c>
      <c r="W14" s="1">
        <v>44533.499351851853</v>
      </c>
      <c r="X14">
        <v>863</v>
      </c>
      <c r="Y14">
        <v>52</v>
      </c>
      <c r="Z14">
        <v>0</v>
      </c>
      <c r="AA14">
        <v>52</v>
      </c>
      <c r="AB14">
        <v>42</v>
      </c>
      <c r="AC14">
        <v>45</v>
      </c>
      <c r="AD14">
        <v>61</v>
      </c>
      <c r="AE14">
        <v>0</v>
      </c>
      <c r="AF14">
        <v>0</v>
      </c>
      <c r="AG14">
        <v>0</v>
      </c>
      <c r="AH14" t="s">
        <v>99</v>
      </c>
      <c r="AI14" s="1">
        <v>44533.515879629631</v>
      </c>
      <c r="AJ14">
        <v>1265</v>
      </c>
      <c r="AK14">
        <v>2</v>
      </c>
      <c r="AL14">
        <v>0</v>
      </c>
      <c r="AM14">
        <v>2</v>
      </c>
      <c r="AN14">
        <v>42</v>
      </c>
      <c r="AO14">
        <v>2</v>
      </c>
      <c r="AP14">
        <v>59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133</v>
      </c>
      <c r="B15" t="s">
        <v>80</v>
      </c>
      <c r="C15" t="s">
        <v>134</v>
      </c>
      <c r="D15" t="s">
        <v>82</v>
      </c>
      <c r="E15" s="2" t="str">
        <f>HYPERLINK("capsilon://?command=openfolder&amp;siteaddress=FAM.docvelocity-na8.net&amp;folderid=FXA897DE73-728B-AD15-E5B5-60116D89B4DE","FX211013274")</f>
        <v>FX211013274</v>
      </c>
      <c r="F15" t="s">
        <v>19</v>
      </c>
      <c r="G15" t="s">
        <v>19</v>
      </c>
      <c r="H15" t="s">
        <v>83</v>
      </c>
      <c r="I15" t="s">
        <v>135</v>
      </c>
      <c r="J15">
        <v>66</v>
      </c>
      <c r="K15" t="s">
        <v>85</v>
      </c>
      <c r="L15" t="s">
        <v>86</v>
      </c>
      <c r="M15" t="s">
        <v>87</v>
      </c>
      <c r="N15">
        <v>2</v>
      </c>
      <c r="O15" s="1">
        <v>44533.502268518518</v>
      </c>
      <c r="P15" s="1">
        <v>44533.525057870371</v>
      </c>
      <c r="Q15">
        <v>1495</v>
      </c>
      <c r="R15">
        <v>474</v>
      </c>
      <c r="S15" t="b">
        <v>0</v>
      </c>
      <c r="T15" t="s">
        <v>88</v>
      </c>
      <c r="U15" t="b">
        <v>0</v>
      </c>
      <c r="V15" t="s">
        <v>136</v>
      </c>
      <c r="W15" s="1">
        <v>44533.504629629628</v>
      </c>
      <c r="X15">
        <v>144</v>
      </c>
      <c r="Y15">
        <v>52</v>
      </c>
      <c r="Z15">
        <v>0</v>
      </c>
      <c r="AA15">
        <v>52</v>
      </c>
      <c r="AB15">
        <v>0</v>
      </c>
      <c r="AC15">
        <v>12</v>
      </c>
      <c r="AD15">
        <v>14</v>
      </c>
      <c r="AE15">
        <v>0</v>
      </c>
      <c r="AF15">
        <v>0</v>
      </c>
      <c r="AG15">
        <v>0</v>
      </c>
      <c r="AH15" t="s">
        <v>94</v>
      </c>
      <c r="AI15" s="1">
        <v>44533.525057870371</v>
      </c>
      <c r="AJ15">
        <v>307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HYPERLINK("capsilon://?command=openfolder&amp;siteaddress=FAM.docvelocity-na8.net&amp;folderid=FX4DDAC92B-44BB-9902-745B-A57F314DEF11","FX211013783")</f>
        <v>FX211013783</v>
      </c>
      <c r="F16" t="s">
        <v>19</v>
      </c>
      <c r="G16" t="s">
        <v>19</v>
      </c>
      <c r="H16" t="s">
        <v>83</v>
      </c>
      <c r="I16" t="s">
        <v>139</v>
      </c>
      <c r="J16">
        <v>32</v>
      </c>
      <c r="K16" t="s">
        <v>85</v>
      </c>
      <c r="L16" t="s">
        <v>86</v>
      </c>
      <c r="M16" t="s">
        <v>87</v>
      </c>
      <c r="N16">
        <v>2</v>
      </c>
      <c r="O16" s="1">
        <v>44533.514201388891</v>
      </c>
      <c r="P16" s="1">
        <v>44533.529641203706</v>
      </c>
      <c r="Q16">
        <v>767</v>
      </c>
      <c r="R16">
        <v>567</v>
      </c>
      <c r="S16" t="b">
        <v>0</v>
      </c>
      <c r="T16" t="s">
        <v>88</v>
      </c>
      <c r="U16" t="b">
        <v>0</v>
      </c>
      <c r="V16" t="s">
        <v>132</v>
      </c>
      <c r="W16" s="1">
        <v>44533.517569444448</v>
      </c>
      <c r="X16">
        <v>167</v>
      </c>
      <c r="Y16">
        <v>33</v>
      </c>
      <c r="Z16">
        <v>0</v>
      </c>
      <c r="AA16">
        <v>33</v>
      </c>
      <c r="AB16">
        <v>0</v>
      </c>
      <c r="AC16">
        <v>14</v>
      </c>
      <c r="AD16">
        <v>-1</v>
      </c>
      <c r="AE16">
        <v>0</v>
      </c>
      <c r="AF16">
        <v>0</v>
      </c>
      <c r="AG16">
        <v>0</v>
      </c>
      <c r="AH16" t="s">
        <v>94</v>
      </c>
      <c r="AI16" s="1">
        <v>44533.529641203706</v>
      </c>
      <c r="AJ16">
        <v>395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140</v>
      </c>
      <c r="B17" t="s">
        <v>80</v>
      </c>
      <c r="C17" t="s">
        <v>138</v>
      </c>
      <c r="D17" t="s">
        <v>82</v>
      </c>
      <c r="E17" s="2" t="str">
        <f>HYPERLINK("capsilon://?command=openfolder&amp;siteaddress=FAM.docvelocity-na8.net&amp;folderid=FX4DDAC92B-44BB-9902-745B-A57F314DEF11","FX211013783")</f>
        <v>FX211013783</v>
      </c>
      <c r="F17" t="s">
        <v>19</v>
      </c>
      <c r="G17" t="s">
        <v>19</v>
      </c>
      <c r="H17" t="s">
        <v>83</v>
      </c>
      <c r="I17" t="s">
        <v>141</v>
      </c>
      <c r="J17">
        <v>59</v>
      </c>
      <c r="K17" t="s">
        <v>85</v>
      </c>
      <c r="L17" t="s">
        <v>86</v>
      </c>
      <c r="M17" t="s">
        <v>87</v>
      </c>
      <c r="N17">
        <v>2</v>
      </c>
      <c r="O17" s="1">
        <v>44533.516145833331</v>
      </c>
      <c r="P17" s="1">
        <v>44533.538194444445</v>
      </c>
      <c r="Q17">
        <v>918</v>
      </c>
      <c r="R17">
        <v>987</v>
      </c>
      <c r="S17" t="b">
        <v>0</v>
      </c>
      <c r="T17" t="s">
        <v>88</v>
      </c>
      <c r="U17" t="b">
        <v>0</v>
      </c>
      <c r="V17" t="s">
        <v>142</v>
      </c>
      <c r="W17" s="1">
        <v>44533.521979166668</v>
      </c>
      <c r="X17">
        <v>231</v>
      </c>
      <c r="Y17">
        <v>48</v>
      </c>
      <c r="Z17">
        <v>0</v>
      </c>
      <c r="AA17">
        <v>48</v>
      </c>
      <c r="AB17">
        <v>0</v>
      </c>
      <c r="AC17">
        <v>37</v>
      </c>
      <c r="AD17">
        <v>11</v>
      </c>
      <c r="AE17">
        <v>0</v>
      </c>
      <c r="AF17">
        <v>0</v>
      </c>
      <c r="AG17">
        <v>0</v>
      </c>
      <c r="AH17" t="s">
        <v>94</v>
      </c>
      <c r="AI17" s="1">
        <v>44533.538194444445</v>
      </c>
      <c r="AJ17">
        <v>738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10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143</v>
      </c>
      <c r="B18" t="s">
        <v>80</v>
      </c>
      <c r="C18" t="s">
        <v>144</v>
      </c>
      <c r="D18" t="s">
        <v>82</v>
      </c>
      <c r="E18" s="2" t="str">
        <f>HYPERLINK("capsilon://?command=openfolder&amp;siteaddress=FAM.docvelocity-na8.net&amp;folderid=FX11F3A40A-0FB4-955D-3231-892B409345C6","FX21115546")</f>
        <v>FX21115546</v>
      </c>
      <c r="F18" t="s">
        <v>19</v>
      </c>
      <c r="G18" t="s">
        <v>19</v>
      </c>
      <c r="H18" t="s">
        <v>83</v>
      </c>
      <c r="I18" t="s">
        <v>145</v>
      </c>
      <c r="J18">
        <v>30</v>
      </c>
      <c r="K18" t="s">
        <v>85</v>
      </c>
      <c r="L18" t="s">
        <v>86</v>
      </c>
      <c r="M18" t="s">
        <v>87</v>
      </c>
      <c r="N18">
        <v>2</v>
      </c>
      <c r="O18" s="1">
        <v>44533.522129629629</v>
      </c>
      <c r="P18" s="1">
        <v>44533.539525462962</v>
      </c>
      <c r="Q18">
        <v>1285</v>
      </c>
      <c r="R18">
        <v>218</v>
      </c>
      <c r="S18" t="b">
        <v>0</v>
      </c>
      <c r="T18" t="s">
        <v>88</v>
      </c>
      <c r="U18" t="b">
        <v>0</v>
      </c>
      <c r="V18" t="s">
        <v>146</v>
      </c>
      <c r="W18" s="1">
        <v>44533.524722222224</v>
      </c>
      <c r="X18">
        <v>104</v>
      </c>
      <c r="Y18">
        <v>9</v>
      </c>
      <c r="Z18">
        <v>0</v>
      </c>
      <c r="AA18">
        <v>9</v>
      </c>
      <c r="AB18">
        <v>0</v>
      </c>
      <c r="AC18">
        <v>4</v>
      </c>
      <c r="AD18">
        <v>21</v>
      </c>
      <c r="AE18">
        <v>0</v>
      </c>
      <c r="AF18">
        <v>0</v>
      </c>
      <c r="AG18">
        <v>0</v>
      </c>
      <c r="AH18" t="s">
        <v>94</v>
      </c>
      <c r="AI18" s="1">
        <v>44533.539525462962</v>
      </c>
      <c r="AJ18">
        <v>114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21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147</v>
      </c>
      <c r="B19" t="s">
        <v>80</v>
      </c>
      <c r="C19" t="s">
        <v>148</v>
      </c>
      <c r="D19" t="s">
        <v>82</v>
      </c>
      <c r="E19" s="2" t="str">
        <f>HYPERLINK("capsilon://?command=openfolder&amp;siteaddress=FAM.docvelocity-na8.net&amp;folderid=FX0456AB1C-D12D-11B2-96ED-8BB4451A73B7","FX21119283")</f>
        <v>FX21119283</v>
      </c>
      <c r="F19" t="s">
        <v>19</v>
      </c>
      <c r="G19" t="s">
        <v>19</v>
      </c>
      <c r="H19" t="s">
        <v>83</v>
      </c>
      <c r="I19" t="s">
        <v>149</v>
      </c>
      <c r="J19">
        <v>30</v>
      </c>
      <c r="K19" t="s">
        <v>85</v>
      </c>
      <c r="L19" t="s">
        <v>86</v>
      </c>
      <c r="M19" t="s">
        <v>87</v>
      </c>
      <c r="N19">
        <v>2</v>
      </c>
      <c r="O19" s="1">
        <v>44533.524976851855</v>
      </c>
      <c r="P19" s="1">
        <v>44533.541990740741</v>
      </c>
      <c r="Q19">
        <v>1208</v>
      </c>
      <c r="R19">
        <v>262</v>
      </c>
      <c r="S19" t="b">
        <v>0</v>
      </c>
      <c r="T19" t="s">
        <v>88</v>
      </c>
      <c r="U19" t="b">
        <v>0</v>
      </c>
      <c r="V19" t="s">
        <v>146</v>
      </c>
      <c r="W19" s="1">
        <v>44533.525601851848</v>
      </c>
      <c r="X19">
        <v>50</v>
      </c>
      <c r="Y19">
        <v>9</v>
      </c>
      <c r="Z19">
        <v>0</v>
      </c>
      <c r="AA19">
        <v>9</v>
      </c>
      <c r="AB19">
        <v>0</v>
      </c>
      <c r="AC19">
        <v>3</v>
      </c>
      <c r="AD19">
        <v>21</v>
      </c>
      <c r="AE19">
        <v>0</v>
      </c>
      <c r="AF19">
        <v>0</v>
      </c>
      <c r="AG19">
        <v>0</v>
      </c>
      <c r="AH19" t="s">
        <v>94</v>
      </c>
      <c r="AI19" s="1">
        <v>44533.541990740741</v>
      </c>
      <c r="AJ19">
        <v>212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21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HYPERLINK("capsilon://?command=openfolder&amp;siteaddress=FAM.docvelocity-na8.net&amp;folderid=FXF76116A9-C038-106A-1336-4AD44F20583E","FX21116975")</f>
        <v>FX21116975</v>
      </c>
      <c r="F20" t="s">
        <v>19</v>
      </c>
      <c r="G20" t="s">
        <v>19</v>
      </c>
      <c r="H20" t="s">
        <v>83</v>
      </c>
      <c r="I20" t="s">
        <v>152</v>
      </c>
      <c r="J20">
        <v>66</v>
      </c>
      <c r="K20" t="s">
        <v>85</v>
      </c>
      <c r="L20" t="s">
        <v>86</v>
      </c>
      <c r="M20" t="s">
        <v>87</v>
      </c>
      <c r="N20">
        <v>2</v>
      </c>
      <c r="O20" s="1">
        <v>44533.545752314814</v>
      </c>
      <c r="P20" s="1">
        <v>44533.5705787037</v>
      </c>
      <c r="Q20">
        <v>847</v>
      </c>
      <c r="R20">
        <v>1298</v>
      </c>
      <c r="S20" t="b">
        <v>0</v>
      </c>
      <c r="T20" t="s">
        <v>88</v>
      </c>
      <c r="U20" t="b">
        <v>0</v>
      </c>
      <c r="V20" t="s">
        <v>153</v>
      </c>
      <c r="W20" s="1">
        <v>44533.553240740737</v>
      </c>
      <c r="X20">
        <v>624</v>
      </c>
      <c r="Y20">
        <v>52</v>
      </c>
      <c r="Z20">
        <v>0</v>
      </c>
      <c r="AA20">
        <v>52</v>
      </c>
      <c r="AB20">
        <v>0</v>
      </c>
      <c r="AC20">
        <v>39</v>
      </c>
      <c r="AD20">
        <v>14</v>
      </c>
      <c r="AE20">
        <v>0</v>
      </c>
      <c r="AF20">
        <v>0</v>
      </c>
      <c r="AG20">
        <v>0</v>
      </c>
      <c r="AH20" t="s">
        <v>94</v>
      </c>
      <c r="AI20" s="1">
        <v>44533.5705787037</v>
      </c>
      <c r="AJ20">
        <v>665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13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154</v>
      </c>
      <c r="B21" t="s">
        <v>80</v>
      </c>
      <c r="C21" t="s">
        <v>155</v>
      </c>
      <c r="D21" t="s">
        <v>82</v>
      </c>
      <c r="E21" s="2" t="str">
        <f>HYPERLINK("capsilon://?command=openfolder&amp;siteaddress=FAM.docvelocity-na8.net&amp;folderid=FXC5B9A470-6B28-585F-7956-ECD6927F6C55","FX21111291")</f>
        <v>FX21111291</v>
      </c>
      <c r="F21" t="s">
        <v>19</v>
      </c>
      <c r="G21" t="s">
        <v>19</v>
      </c>
      <c r="H21" t="s">
        <v>83</v>
      </c>
      <c r="I21" t="s">
        <v>156</v>
      </c>
      <c r="J21">
        <v>30</v>
      </c>
      <c r="K21" t="s">
        <v>85</v>
      </c>
      <c r="L21" t="s">
        <v>86</v>
      </c>
      <c r="M21" t="s">
        <v>87</v>
      </c>
      <c r="N21">
        <v>2</v>
      </c>
      <c r="O21" s="1">
        <v>44531.411365740743</v>
      </c>
      <c r="P21" s="1">
        <v>44531.417453703703</v>
      </c>
      <c r="Q21">
        <v>312</v>
      </c>
      <c r="R21">
        <v>214</v>
      </c>
      <c r="S21" t="b">
        <v>0</v>
      </c>
      <c r="T21" t="s">
        <v>88</v>
      </c>
      <c r="U21" t="b">
        <v>0</v>
      </c>
      <c r="V21" t="s">
        <v>93</v>
      </c>
      <c r="W21" s="1">
        <v>44531.415370370371</v>
      </c>
      <c r="X21">
        <v>108</v>
      </c>
      <c r="Y21">
        <v>9</v>
      </c>
      <c r="Z21">
        <v>0</v>
      </c>
      <c r="AA21">
        <v>9</v>
      </c>
      <c r="AB21">
        <v>0</v>
      </c>
      <c r="AC21">
        <v>2</v>
      </c>
      <c r="AD21">
        <v>21</v>
      </c>
      <c r="AE21">
        <v>0</v>
      </c>
      <c r="AF21">
        <v>0</v>
      </c>
      <c r="AG21">
        <v>0</v>
      </c>
      <c r="AH21" t="s">
        <v>99</v>
      </c>
      <c r="AI21" s="1">
        <v>44531.417453703703</v>
      </c>
      <c r="AJ21">
        <v>106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157</v>
      </c>
      <c r="B22" t="s">
        <v>80</v>
      </c>
      <c r="C22" t="s">
        <v>158</v>
      </c>
      <c r="D22" t="s">
        <v>82</v>
      </c>
      <c r="E22" s="2" t="str">
        <f>HYPERLINK("capsilon://?command=openfolder&amp;siteaddress=FAM.docvelocity-na8.net&amp;folderid=FXB232EA6E-76D7-DE56-C047-DB486AFB9415","FX210914208")</f>
        <v>FX210914208</v>
      </c>
      <c r="F22" t="s">
        <v>19</v>
      </c>
      <c r="G22" t="s">
        <v>19</v>
      </c>
      <c r="H22" t="s">
        <v>83</v>
      </c>
      <c r="I22" t="s">
        <v>159</v>
      </c>
      <c r="J22">
        <v>53</v>
      </c>
      <c r="K22" t="s">
        <v>85</v>
      </c>
      <c r="L22" t="s">
        <v>86</v>
      </c>
      <c r="M22" t="s">
        <v>87</v>
      </c>
      <c r="N22">
        <v>1</v>
      </c>
      <c r="O22" s="1">
        <v>44531.423483796294</v>
      </c>
      <c r="P22" s="1">
        <v>44531.445335648146</v>
      </c>
      <c r="Q22">
        <v>1671</v>
      </c>
      <c r="R22">
        <v>217</v>
      </c>
      <c r="S22" t="b">
        <v>0</v>
      </c>
      <c r="T22" t="s">
        <v>88</v>
      </c>
      <c r="U22" t="b">
        <v>0</v>
      </c>
      <c r="V22" t="s">
        <v>160</v>
      </c>
      <c r="W22" s="1">
        <v>44531.445335648146</v>
      </c>
      <c r="X22">
        <v>159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53</v>
      </c>
      <c r="AE22">
        <v>48</v>
      </c>
      <c r="AF22">
        <v>0</v>
      </c>
      <c r="AG22">
        <v>2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161</v>
      </c>
      <c r="B23" t="s">
        <v>80</v>
      </c>
      <c r="C23" t="s">
        <v>134</v>
      </c>
      <c r="D23" t="s">
        <v>82</v>
      </c>
      <c r="E23" s="2" t="str">
        <f>HYPERLINK("capsilon://?command=openfolder&amp;siteaddress=FAM.docvelocity-na8.net&amp;folderid=FXA897DE73-728B-AD15-E5B5-60116D89B4DE","FX211013274")</f>
        <v>FX211013274</v>
      </c>
      <c r="F23" t="s">
        <v>19</v>
      </c>
      <c r="G23" t="s">
        <v>19</v>
      </c>
      <c r="H23" t="s">
        <v>83</v>
      </c>
      <c r="I23" t="s">
        <v>162</v>
      </c>
      <c r="J23">
        <v>70</v>
      </c>
      <c r="K23" t="s">
        <v>85</v>
      </c>
      <c r="L23" t="s">
        <v>86</v>
      </c>
      <c r="M23" t="s">
        <v>87</v>
      </c>
      <c r="N23">
        <v>2</v>
      </c>
      <c r="O23" s="1">
        <v>44533.609143518515</v>
      </c>
      <c r="P23" s="1">
        <v>44533.618067129632</v>
      </c>
      <c r="Q23">
        <v>182</v>
      </c>
      <c r="R23">
        <v>589</v>
      </c>
      <c r="S23" t="b">
        <v>0</v>
      </c>
      <c r="T23" t="s">
        <v>88</v>
      </c>
      <c r="U23" t="b">
        <v>0</v>
      </c>
      <c r="V23" t="s">
        <v>146</v>
      </c>
      <c r="W23" s="1">
        <v>44533.61310185185</v>
      </c>
      <c r="X23">
        <v>285</v>
      </c>
      <c r="Y23">
        <v>50</v>
      </c>
      <c r="Z23">
        <v>0</v>
      </c>
      <c r="AA23">
        <v>50</v>
      </c>
      <c r="AB23">
        <v>0</v>
      </c>
      <c r="AC23">
        <v>36</v>
      </c>
      <c r="AD23">
        <v>20</v>
      </c>
      <c r="AE23">
        <v>0</v>
      </c>
      <c r="AF23">
        <v>0</v>
      </c>
      <c r="AG23">
        <v>0</v>
      </c>
      <c r="AH23" t="s">
        <v>94</v>
      </c>
      <c r="AI23" s="1">
        <v>44533.618067129632</v>
      </c>
      <c r="AJ23">
        <v>304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163</v>
      </c>
      <c r="B24" t="s">
        <v>80</v>
      </c>
      <c r="C24" t="s">
        <v>164</v>
      </c>
      <c r="D24" t="s">
        <v>82</v>
      </c>
      <c r="E24" s="2" t="str">
        <f>HYPERLINK("capsilon://?command=openfolder&amp;siteaddress=FAM.docvelocity-na8.net&amp;folderid=FX97B60EE9-74FF-70E4-C690-918D22F4A658","FX2111396")</f>
        <v>FX2111396</v>
      </c>
      <c r="F24" t="s">
        <v>19</v>
      </c>
      <c r="G24" t="s">
        <v>19</v>
      </c>
      <c r="H24" t="s">
        <v>83</v>
      </c>
      <c r="I24" t="s">
        <v>165</v>
      </c>
      <c r="J24">
        <v>28</v>
      </c>
      <c r="K24" t="s">
        <v>85</v>
      </c>
      <c r="L24" t="s">
        <v>86</v>
      </c>
      <c r="M24" t="s">
        <v>87</v>
      </c>
      <c r="N24">
        <v>2</v>
      </c>
      <c r="O24" s="1">
        <v>44533.621817129628</v>
      </c>
      <c r="P24" s="1">
        <v>44533.631990740738</v>
      </c>
      <c r="Q24">
        <v>92</v>
      </c>
      <c r="R24">
        <v>787</v>
      </c>
      <c r="S24" t="b">
        <v>0</v>
      </c>
      <c r="T24" t="s">
        <v>88</v>
      </c>
      <c r="U24" t="b">
        <v>0</v>
      </c>
      <c r="V24" t="s">
        <v>153</v>
      </c>
      <c r="W24" s="1">
        <v>44533.627083333333</v>
      </c>
      <c r="X24">
        <v>373</v>
      </c>
      <c r="Y24">
        <v>21</v>
      </c>
      <c r="Z24">
        <v>0</v>
      </c>
      <c r="AA24">
        <v>21</v>
      </c>
      <c r="AB24">
        <v>0</v>
      </c>
      <c r="AC24">
        <v>4</v>
      </c>
      <c r="AD24">
        <v>7</v>
      </c>
      <c r="AE24">
        <v>0</v>
      </c>
      <c r="AF24">
        <v>0</v>
      </c>
      <c r="AG24">
        <v>0</v>
      </c>
      <c r="AH24" t="s">
        <v>94</v>
      </c>
      <c r="AI24" s="1">
        <v>44533.631990740738</v>
      </c>
      <c r="AJ24">
        <v>403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166</v>
      </c>
      <c r="B25" t="s">
        <v>80</v>
      </c>
      <c r="C25" t="s">
        <v>127</v>
      </c>
      <c r="D25" t="s">
        <v>82</v>
      </c>
      <c r="E25" s="2" t="str">
        <f>HYPERLINK("capsilon://?command=openfolder&amp;siteaddress=FAM.docvelocity-na8.net&amp;folderid=FXB7A8AE21-8DD3-D2F2-8F03-CEC20BC05575","FX211110136")</f>
        <v>FX211110136</v>
      </c>
      <c r="F25" t="s">
        <v>19</v>
      </c>
      <c r="G25" t="s">
        <v>19</v>
      </c>
      <c r="H25" t="s">
        <v>83</v>
      </c>
      <c r="I25" t="s">
        <v>167</v>
      </c>
      <c r="J25">
        <v>32</v>
      </c>
      <c r="K25" t="s">
        <v>85</v>
      </c>
      <c r="L25" t="s">
        <v>86</v>
      </c>
      <c r="M25" t="s">
        <v>87</v>
      </c>
      <c r="N25">
        <v>2</v>
      </c>
      <c r="O25" s="1">
        <v>44531.437048611115</v>
      </c>
      <c r="P25" s="1">
        <v>44531.484837962962</v>
      </c>
      <c r="Q25">
        <v>2475</v>
      </c>
      <c r="R25">
        <v>1654</v>
      </c>
      <c r="S25" t="b">
        <v>0</v>
      </c>
      <c r="T25" t="s">
        <v>88</v>
      </c>
      <c r="U25" t="b">
        <v>0</v>
      </c>
      <c r="V25" t="s">
        <v>98</v>
      </c>
      <c r="W25" s="1">
        <v>44531.460069444445</v>
      </c>
      <c r="X25">
        <v>1419</v>
      </c>
      <c r="Y25">
        <v>51</v>
      </c>
      <c r="Z25">
        <v>0</v>
      </c>
      <c r="AA25">
        <v>51</v>
      </c>
      <c r="AB25">
        <v>0</v>
      </c>
      <c r="AC25">
        <v>48</v>
      </c>
      <c r="AD25">
        <v>-19</v>
      </c>
      <c r="AE25">
        <v>0</v>
      </c>
      <c r="AF25">
        <v>0</v>
      </c>
      <c r="AG25">
        <v>0</v>
      </c>
      <c r="AH25" t="s">
        <v>168</v>
      </c>
      <c r="AI25" s="1">
        <v>44531.484837962962</v>
      </c>
      <c r="AJ25">
        <v>235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-19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169</v>
      </c>
      <c r="B26" t="s">
        <v>80</v>
      </c>
      <c r="C26" t="s">
        <v>116</v>
      </c>
      <c r="D26" t="s">
        <v>82</v>
      </c>
      <c r="E26" s="2" t="str">
        <f>HYPERLINK("capsilon://?command=openfolder&amp;siteaddress=FAM.docvelocity-na8.net&amp;folderid=FX2EF6844D-54FB-E45A-1588-DC387429E620","FX2111199")</f>
        <v>FX2111199</v>
      </c>
      <c r="F26" t="s">
        <v>19</v>
      </c>
      <c r="G26" t="s">
        <v>19</v>
      </c>
      <c r="H26" t="s">
        <v>83</v>
      </c>
      <c r="I26" t="s">
        <v>170</v>
      </c>
      <c r="J26">
        <v>21</v>
      </c>
      <c r="K26" t="s">
        <v>85</v>
      </c>
      <c r="L26" t="s">
        <v>86</v>
      </c>
      <c r="M26" t="s">
        <v>87</v>
      </c>
      <c r="N26">
        <v>2</v>
      </c>
      <c r="O26" s="1">
        <v>44531.437083333331</v>
      </c>
      <c r="P26" s="1">
        <v>44531.447430555556</v>
      </c>
      <c r="Q26">
        <v>738</v>
      </c>
      <c r="R26">
        <v>156</v>
      </c>
      <c r="S26" t="b">
        <v>0</v>
      </c>
      <c r="T26" t="s">
        <v>88</v>
      </c>
      <c r="U26" t="b">
        <v>0</v>
      </c>
      <c r="V26" t="s">
        <v>160</v>
      </c>
      <c r="W26" s="1">
        <v>44531.446250000001</v>
      </c>
      <c r="X26">
        <v>78</v>
      </c>
      <c r="Y26">
        <v>0</v>
      </c>
      <c r="Z26">
        <v>0</v>
      </c>
      <c r="AA26">
        <v>0</v>
      </c>
      <c r="AB26">
        <v>9</v>
      </c>
      <c r="AC26">
        <v>0</v>
      </c>
      <c r="AD26">
        <v>21</v>
      </c>
      <c r="AE26">
        <v>0</v>
      </c>
      <c r="AF26">
        <v>0</v>
      </c>
      <c r="AG26">
        <v>0</v>
      </c>
      <c r="AH26" t="s">
        <v>99</v>
      </c>
      <c r="AI26" s="1">
        <v>44531.447430555556</v>
      </c>
      <c r="AJ26">
        <v>78</v>
      </c>
      <c r="AK26">
        <v>0</v>
      </c>
      <c r="AL26">
        <v>0</v>
      </c>
      <c r="AM26">
        <v>0</v>
      </c>
      <c r="AN26">
        <v>9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171</v>
      </c>
      <c r="B27" t="s">
        <v>80</v>
      </c>
      <c r="C27" t="s">
        <v>172</v>
      </c>
      <c r="D27" t="s">
        <v>82</v>
      </c>
      <c r="E27" s="2" t="str">
        <f>HYPERLINK("capsilon://?command=openfolder&amp;siteaddress=FAM.docvelocity-na8.net&amp;folderid=FX68EFF8ED-14A1-D546-8F77-090961520286","FX21115418")</f>
        <v>FX21115418</v>
      </c>
      <c r="F27" t="s">
        <v>19</v>
      </c>
      <c r="G27" t="s">
        <v>19</v>
      </c>
      <c r="H27" t="s">
        <v>83</v>
      </c>
      <c r="I27" t="s">
        <v>173</v>
      </c>
      <c r="J27">
        <v>66</v>
      </c>
      <c r="K27" t="s">
        <v>85</v>
      </c>
      <c r="L27" t="s">
        <v>86</v>
      </c>
      <c r="M27" t="s">
        <v>87</v>
      </c>
      <c r="N27">
        <v>2</v>
      </c>
      <c r="O27" s="1">
        <v>44533.653113425928</v>
      </c>
      <c r="P27" s="1">
        <v>44533.695393518516</v>
      </c>
      <c r="Q27">
        <v>3288</v>
      </c>
      <c r="R27">
        <v>365</v>
      </c>
      <c r="S27" t="b">
        <v>0</v>
      </c>
      <c r="T27" t="s">
        <v>88</v>
      </c>
      <c r="U27" t="b">
        <v>0</v>
      </c>
      <c r="V27" t="s">
        <v>125</v>
      </c>
      <c r="W27" s="1">
        <v>44533.65898148148</v>
      </c>
      <c r="X27">
        <v>208</v>
      </c>
      <c r="Y27">
        <v>52</v>
      </c>
      <c r="Z27">
        <v>0</v>
      </c>
      <c r="AA27">
        <v>52</v>
      </c>
      <c r="AB27">
        <v>0</v>
      </c>
      <c r="AC27">
        <v>31</v>
      </c>
      <c r="AD27">
        <v>14</v>
      </c>
      <c r="AE27">
        <v>0</v>
      </c>
      <c r="AF27">
        <v>0</v>
      </c>
      <c r="AG27">
        <v>0</v>
      </c>
      <c r="AH27" t="s">
        <v>168</v>
      </c>
      <c r="AI27" s="1">
        <v>44533.695393518516</v>
      </c>
      <c r="AJ27">
        <v>157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174</v>
      </c>
      <c r="B28" t="s">
        <v>80</v>
      </c>
      <c r="C28" t="s">
        <v>175</v>
      </c>
      <c r="D28" t="s">
        <v>82</v>
      </c>
      <c r="E28" s="2" t="str">
        <f>HYPERLINK("capsilon://?command=openfolder&amp;siteaddress=FAM.docvelocity-na8.net&amp;folderid=FX3A177261-917F-78DA-8C08-DE5B5F5E4946","FX21112109")</f>
        <v>FX21112109</v>
      </c>
      <c r="F28" t="s">
        <v>19</v>
      </c>
      <c r="G28" t="s">
        <v>19</v>
      </c>
      <c r="H28" t="s">
        <v>83</v>
      </c>
      <c r="I28" t="s">
        <v>176</v>
      </c>
      <c r="J28">
        <v>66</v>
      </c>
      <c r="K28" t="s">
        <v>85</v>
      </c>
      <c r="L28" t="s">
        <v>86</v>
      </c>
      <c r="M28" t="s">
        <v>87</v>
      </c>
      <c r="N28">
        <v>2</v>
      </c>
      <c r="O28" s="1">
        <v>44531.444201388891</v>
      </c>
      <c r="P28" s="1">
        <v>44531.487662037034</v>
      </c>
      <c r="Q28">
        <v>3260</v>
      </c>
      <c r="R28">
        <v>495</v>
      </c>
      <c r="S28" t="b">
        <v>0</v>
      </c>
      <c r="T28" t="s">
        <v>88</v>
      </c>
      <c r="U28" t="b">
        <v>0</v>
      </c>
      <c r="V28" t="s">
        <v>125</v>
      </c>
      <c r="W28" s="1">
        <v>44531.448576388888</v>
      </c>
      <c r="X28">
        <v>248</v>
      </c>
      <c r="Y28">
        <v>52</v>
      </c>
      <c r="Z28">
        <v>0</v>
      </c>
      <c r="AA28">
        <v>52</v>
      </c>
      <c r="AB28">
        <v>0</v>
      </c>
      <c r="AC28">
        <v>30</v>
      </c>
      <c r="AD28">
        <v>14</v>
      </c>
      <c r="AE28">
        <v>0</v>
      </c>
      <c r="AF28">
        <v>0</v>
      </c>
      <c r="AG28">
        <v>0</v>
      </c>
      <c r="AH28" t="s">
        <v>168</v>
      </c>
      <c r="AI28" s="1">
        <v>44531.487662037034</v>
      </c>
      <c r="AJ28">
        <v>243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177</v>
      </c>
      <c r="B29" t="s">
        <v>80</v>
      </c>
      <c r="C29" t="s">
        <v>178</v>
      </c>
      <c r="D29" t="s">
        <v>82</v>
      </c>
      <c r="E29" s="2" t="str">
        <f>HYPERLINK("capsilon://?command=openfolder&amp;siteaddress=FAM.docvelocity-na8.net&amp;folderid=FXF758AAC3-9841-7C60-CE35-81ABAF26ED49","FX211013179")</f>
        <v>FX211013179</v>
      </c>
      <c r="F29" t="s">
        <v>19</v>
      </c>
      <c r="G29" t="s">
        <v>19</v>
      </c>
      <c r="H29" t="s">
        <v>83</v>
      </c>
      <c r="I29" t="s">
        <v>179</v>
      </c>
      <c r="J29">
        <v>66</v>
      </c>
      <c r="K29" t="s">
        <v>85</v>
      </c>
      <c r="L29" t="s">
        <v>86</v>
      </c>
      <c r="M29" t="s">
        <v>87</v>
      </c>
      <c r="N29">
        <v>1</v>
      </c>
      <c r="O29" s="1">
        <v>44533.65960648148</v>
      </c>
      <c r="P29" s="1">
        <v>44533.668726851851</v>
      </c>
      <c r="Q29">
        <v>686</v>
      </c>
      <c r="R29">
        <v>102</v>
      </c>
      <c r="S29" t="b">
        <v>0</v>
      </c>
      <c r="T29" t="s">
        <v>88</v>
      </c>
      <c r="U29" t="b">
        <v>0</v>
      </c>
      <c r="V29" t="s">
        <v>125</v>
      </c>
      <c r="W29" s="1">
        <v>44533.668726851851</v>
      </c>
      <c r="X29">
        <v>102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66</v>
      </c>
      <c r="AE29">
        <v>52</v>
      </c>
      <c r="AF29">
        <v>0</v>
      </c>
      <c r="AG29">
        <v>1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180</v>
      </c>
      <c r="B30" t="s">
        <v>80</v>
      </c>
      <c r="C30" t="s">
        <v>158</v>
      </c>
      <c r="D30" t="s">
        <v>82</v>
      </c>
      <c r="E30" s="2" t="str">
        <f>HYPERLINK("capsilon://?command=openfolder&amp;siteaddress=FAM.docvelocity-na8.net&amp;folderid=FXB232EA6E-76D7-DE56-C047-DB486AFB9415","FX210914208")</f>
        <v>FX210914208</v>
      </c>
      <c r="F30" t="s">
        <v>19</v>
      </c>
      <c r="G30" t="s">
        <v>19</v>
      </c>
      <c r="H30" t="s">
        <v>83</v>
      </c>
      <c r="I30" t="s">
        <v>159</v>
      </c>
      <c r="J30">
        <v>85</v>
      </c>
      <c r="K30" t="s">
        <v>85</v>
      </c>
      <c r="L30" t="s">
        <v>86</v>
      </c>
      <c r="M30" t="s">
        <v>87</v>
      </c>
      <c r="N30">
        <v>2</v>
      </c>
      <c r="O30" s="1">
        <v>44531.446377314816</v>
      </c>
      <c r="P30" s="1">
        <v>44531.482106481482</v>
      </c>
      <c r="Q30">
        <v>1936</v>
      </c>
      <c r="R30">
        <v>1151</v>
      </c>
      <c r="S30" t="b">
        <v>0</v>
      </c>
      <c r="T30" t="s">
        <v>88</v>
      </c>
      <c r="U30" t="b">
        <v>1</v>
      </c>
      <c r="V30" t="s">
        <v>125</v>
      </c>
      <c r="W30" s="1">
        <v>44531.455868055556</v>
      </c>
      <c r="X30">
        <v>629</v>
      </c>
      <c r="Y30">
        <v>87</v>
      </c>
      <c r="Z30">
        <v>0</v>
      </c>
      <c r="AA30">
        <v>87</v>
      </c>
      <c r="AB30">
        <v>0</v>
      </c>
      <c r="AC30">
        <v>49</v>
      </c>
      <c r="AD30">
        <v>-2</v>
      </c>
      <c r="AE30">
        <v>0</v>
      </c>
      <c r="AF30">
        <v>0</v>
      </c>
      <c r="AG30">
        <v>0</v>
      </c>
      <c r="AH30" t="s">
        <v>168</v>
      </c>
      <c r="AI30" s="1">
        <v>44531.482106481482</v>
      </c>
      <c r="AJ30">
        <v>469</v>
      </c>
      <c r="AK30">
        <v>2</v>
      </c>
      <c r="AL30">
        <v>0</v>
      </c>
      <c r="AM30">
        <v>2</v>
      </c>
      <c r="AN30">
        <v>0</v>
      </c>
      <c r="AO30">
        <v>2</v>
      </c>
      <c r="AP30">
        <v>-4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181</v>
      </c>
      <c r="B31" t="s">
        <v>80</v>
      </c>
      <c r="C31" t="s">
        <v>178</v>
      </c>
      <c r="D31" t="s">
        <v>82</v>
      </c>
      <c r="E31" s="2" t="str">
        <f>HYPERLINK("capsilon://?command=openfolder&amp;siteaddress=FAM.docvelocity-na8.net&amp;folderid=FXF758AAC3-9841-7C60-CE35-81ABAF26ED49","FX211013179")</f>
        <v>FX211013179</v>
      </c>
      <c r="F31" t="s">
        <v>19</v>
      </c>
      <c r="G31" t="s">
        <v>19</v>
      </c>
      <c r="H31" t="s">
        <v>83</v>
      </c>
      <c r="I31" t="s">
        <v>179</v>
      </c>
      <c r="J31">
        <v>66</v>
      </c>
      <c r="K31" t="s">
        <v>85</v>
      </c>
      <c r="L31" t="s">
        <v>86</v>
      </c>
      <c r="M31" t="s">
        <v>87</v>
      </c>
      <c r="N31">
        <v>2</v>
      </c>
      <c r="O31" s="1">
        <v>44533.669178240743</v>
      </c>
      <c r="P31" s="1">
        <v>44533.693564814814</v>
      </c>
      <c r="Q31">
        <v>1452</v>
      </c>
      <c r="R31">
        <v>655</v>
      </c>
      <c r="S31" t="b">
        <v>0</v>
      </c>
      <c r="T31" t="s">
        <v>88</v>
      </c>
      <c r="U31" t="b">
        <v>1</v>
      </c>
      <c r="V31" t="s">
        <v>136</v>
      </c>
      <c r="W31" s="1">
        <v>44533.685578703706</v>
      </c>
      <c r="X31">
        <v>485</v>
      </c>
      <c r="Y31">
        <v>52</v>
      </c>
      <c r="Z31">
        <v>0</v>
      </c>
      <c r="AA31">
        <v>52</v>
      </c>
      <c r="AB31">
        <v>0</v>
      </c>
      <c r="AC31">
        <v>38</v>
      </c>
      <c r="AD31">
        <v>14</v>
      </c>
      <c r="AE31">
        <v>0</v>
      </c>
      <c r="AF31">
        <v>0</v>
      </c>
      <c r="AG31">
        <v>0</v>
      </c>
      <c r="AH31" t="s">
        <v>168</v>
      </c>
      <c r="AI31" s="1">
        <v>44533.693564814814</v>
      </c>
      <c r="AJ31">
        <v>170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182</v>
      </c>
      <c r="B32" t="s">
        <v>80</v>
      </c>
      <c r="C32" t="s">
        <v>183</v>
      </c>
      <c r="D32" t="s">
        <v>82</v>
      </c>
      <c r="E32" s="2" t="str">
        <f>HYPERLINK("capsilon://?command=openfolder&amp;siteaddress=FAM.docvelocity-na8.net&amp;folderid=FXD02A422E-6788-774D-E42C-18C7A3A9195A","FX21114366")</f>
        <v>FX21114366</v>
      </c>
      <c r="F32" t="s">
        <v>19</v>
      </c>
      <c r="G32" t="s">
        <v>19</v>
      </c>
      <c r="H32" t="s">
        <v>83</v>
      </c>
      <c r="I32" t="s">
        <v>184</v>
      </c>
      <c r="J32">
        <v>66</v>
      </c>
      <c r="K32" t="s">
        <v>85</v>
      </c>
      <c r="L32" t="s">
        <v>86</v>
      </c>
      <c r="M32" t="s">
        <v>87</v>
      </c>
      <c r="N32">
        <v>2</v>
      </c>
      <c r="O32" s="1">
        <v>44533.67150462963</v>
      </c>
      <c r="P32" s="1">
        <v>44533.697824074072</v>
      </c>
      <c r="Q32">
        <v>2179</v>
      </c>
      <c r="R32">
        <v>95</v>
      </c>
      <c r="S32" t="b">
        <v>0</v>
      </c>
      <c r="T32" t="s">
        <v>88</v>
      </c>
      <c r="U32" t="b">
        <v>0</v>
      </c>
      <c r="V32" t="s">
        <v>132</v>
      </c>
      <c r="W32" s="1">
        <v>44533.682800925926</v>
      </c>
      <c r="X32">
        <v>22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66</v>
      </c>
      <c r="AE32">
        <v>0</v>
      </c>
      <c r="AF32">
        <v>0</v>
      </c>
      <c r="AG32">
        <v>0</v>
      </c>
      <c r="AH32" t="s">
        <v>168</v>
      </c>
      <c r="AI32" s="1">
        <v>44533.697824074072</v>
      </c>
      <c r="AJ32">
        <v>17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66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185</v>
      </c>
      <c r="B33" t="s">
        <v>80</v>
      </c>
      <c r="C33" t="s">
        <v>183</v>
      </c>
      <c r="D33" t="s">
        <v>82</v>
      </c>
      <c r="E33" s="2" t="str">
        <f>HYPERLINK("capsilon://?command=openfolder&amp;siteaddress=FAM.docvelocity-na8.net&amp;folderid=FXD02A422E-6788-774D-E42C-18C7A3A9195A","FX21114366")</f>
        <v>FX21114366</v>
      </c>
      <c r="F33" t="s">
        <v>19</v>
      </c>
      <c r="G33" t="s">
        <v>19</v>
      </c>
      <c r="H33" t="s">
        <v>83</v>
      </c>
      <c r="I33" t="s">
        <v>186</v>
      </c>
      <c r="J33">
        <v>79</v>
      </c>
      <c r="K33" t="s">
        <v>85</v>
      </c>
      <c r="L33" t="s">
        <v>86</v>
      </c>
      <c r="M33" t="s">
        <v>87</v>
      </c>
      <c r="N33">
        <v>1</v>
      </c>
      <c r="O33" s="1">
        <v>44533.672488425924</v>
      </c>
      <c r="P33" s="1">
        <v>44533.689259259256</v>
      </c>
      <c r="Q33">
        <v>892</v>
      </c>
      <c r="R33">
        <v>557</v>
      </c>
      <c r="S33" t="b">
        <v>0</v>
      </c>
      <c r="T33" t="s">
        <v>88</v>
      </c>
      <c r="U33" t="b">
        <v>0</v>
      </c>
      <c r="V33" t="s">
        <v>132</v>
      </c>
      <c r="W33" s="1">
        <v>44533.689259259256</v>
      </c>
      <c r="X33">
        <v>557</v>
      </c>
      <c r="Y33">
        <v>25</v>
      </c>
      <c r="Z33">
        <v>0</v>
      </c>
      <c r="AA33">
        <v>25</v>
      </c>
      <c r="AB33">
        <v>0</v>
      </c>
      <c r="AC33">
        <v>42</v>
      </c>
      <c r="AD33">
        <v>54</v>
      </c>
      <c r="AE33">
        <v>90</v>
      </c>
      <c r="AF33">
        <v>0</v>
      </c>
      <c r="AG33">
        <v>1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187</v>
      </c>
      <c r="B34" t="s">
        <v>80</v>
      </c>
      <c r="C34" t="s">
        <v>188</v>
      </c>
      <c r="D34" t="s">
        <v>82</v>
      </c>
      <c r="E34" s="2" t="str">
        <f>HYPERLINK("capsilon://?command=openfolder&amp;siteaddress=FAM.docvelocity-na8.net&amp;folderid=FXE1A5449C-9181-9733-2566-40064F2367AB","FX21125")</f>
        <v>FX21125</v>
      </c>
      <c r="F34" t="s">
        <v>19</v>
      </c>
      <c r="G34" t="s">
        <v>19</v>
      </c>
      <c r="H34" t="s">
        <v>83</v>
      </c>
      <c r="I34" t="s">
        <v>189</v>
      </c>
      <c r="J34">
        <v>66</v>
      </c>
      <c r="K34" t="s">
        <v>85</v>
      </c>
      <c r="L34" t="s">
        <v>86</v>
      </c>
      <c r="M34" t="s">
        <v>87</v>
      </c>
      <c r="N34">
        <v>2</v>
      </c>
      <c r="O34" s="1">
        <v>44533.680798611109</v>
      </c>
      <c r="P34" s="1">
        <v>44533.699826388889</v>
      </c>
      <c r="Q34">
        <v>1339</v>
      </c>
      <c r="R34">
        <v>305</v>
      </c>
      <c r="S34" t="b">
        <v>0</v>
      </c>
      <c r="T34" t="s">
        <v>88</v>
      </c>
      <c r="U34" t="b">
        <v>0</v>
      </c>
      <c r="V34" t="s">
        <v>136</v>
      </c>
      <c r="W34" s="1">
        <v>44533.687106481484</v>
      </c>
      <c r="X34">
        <v>132</v>
      </c>
      <c r="Y34">
        <v>64</v>
      </c>
      <c r="Z34">
        <v>0</v>
      </c>
      <c r="AA34">
        <v>64</v>
      </c>
      <c r="AB34">
        <v>0</v>
      </c>
      <c r="AC34">
        <v>25</v>
      </c>
      <c r="AD34">
        <v>2</v>
      </c>
      <c r="AE34">
        <v>0</v>
      </c>
      <c r="AF34">
        <v>0</v>
      </c>
      <c r="AG34">
        <v>0</v>
      </c>
      <c r="AH34" t="s">
        <v>168</v>
      </c>
      <c r="AI34" s="1">
        <v>44533.699826388889</v>
      </c>
      <c r="AJ34">
        <v>173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190</v>
      </c>
      <c r="B35" t="s">
        <v>80</v>
      </c>
      <c r="C35" t="s">
        <v>183</v>
      </c>
      <c r="D35" t="s">
        <v>82</v>
      </c>
      <c r="E35" s="2" t="str">
        <f>HYPERLINK("capsilon://?command=openfolder&amp;siteaddress=FAM.docvelocity-na8.net&amp;folderid=FXD02A422E-6788-774D-E42C-18C7A3A9195A","FX21114366")</f>
        <v>FX21114366</v>
      </c>
      <c r="F35" t="s">
        <v>19</v>
      </c>
      <c r="G35" t="s">
        <v>19</v>
      </c>
      <c r="H35" t="s">
        <v>83</v>
      </c>
      <c r="I35" t="s">
        <v>186</v>
      </c>
      <c r="J35">
        <v>47</v>
      </c>
      <c r="K35" t="s">
        <v>85</v>
      </c>
      <c r="L35" t="s">
        <v>86</v>
      </c>
      <c r="M35" t="s">
        <v>87</v>
      </c>
      <c r="N35">
        <v>2</v>
      </c>
      <c r="O35" s="1">
        <v>44533.690625000003</v>
      </c>
      <c r="P35" s="1">
        <v>44533.697615740741</v>
      </c>
      <c r="Q35">
        <v>91</v>
      </c>
      <c r="R35">
        <v>513</v>
      </c>
      <c r="S35" t="b">
        <v>0</v>
      </c>
      <c r="T35" t="s">
        <v>88</v>
      </c>
      <c r="U35" t="b">
        <v>1</v>
      </c>
      <c r="V35" t="s">
        <v>132</v>
      </c>
      <c r="W35" s="1">
        <v>44533.694374999999</v>
      </c>
      <c r="X35">
        <v>321</v>
      </c>
      <c r="Y35">
        <v>63</v>
      </c>
      <c r="Z35">
        <v>0</v>
      </c>
      <c r="AA35">
        <v>63</v>
      </c>
      <c r="AB35">
        <v>0</v>
      </c>
      <c r="AC35">
        <v>42</v>
      </c>
      <c r="AD35">
        <v>-16</v>
      </c>
      <c r="AE35">
        <v>0</v>
      </c>
      <c r="AF35">
        <v>0</v>
      </c>
      <c r="AG35">
        <v>0</v>
      </c>
      <c r="AH35" t="s">
        <v>168</v>
      </c>
      <c r="AI35" s="1">
        <v>44533.697615740741</v>
      </c>
      <c r="AJ35">
        <v>192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-16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191</v>
      </c>
      <c r="B36" t="s">
        <v>80</v>
      </c>
      <c r="C36" t="s">
        <v>192</v>
      </c>
      <c r="D36" t="s">
        <v>82</v>
      </c>
      <c r="E36" s="2" t="str">
        <f>HYPERLINK("capsilon://?command=openfolder&amp;siteaddress=FAM.docvelocity-na8.net&amp;folderid=FX939790FF-9128-45B2-E323-BCBCC33D8A5F","FX211113013")</f>
        <v>FX211113013</v>
      </c>
      <c r="F36" t="s">
        <v>19</v>
      </c>
      <c r="G36" t="s">
        <v>19</v>
      </c>
      <c r="H36" t="s">
        <v>83</v>
      </c>
      <c r="I36" t="s">
        <v>193</v>
      </c>
      <c r="J36">
        <v>38</v>
      </c>
      <c r="K36" t="s">
        <v>85</v>
      </c>
      <c r="L36" t="s">
        <v>86</v>
      </c>
      <c r="M36" t="s">
        <v>87</v>
      </c>
      <c r="N36">
        <v>2</v>
      </c>
      <c r="O36" s="1">
        <v>44533.705520833333</v>
      </c>
      <c r="P36" s="1">
        <v>44533.808020833334</v>
      </c>
      <c r="Q36">
        <v>8306</v>
      </c>
      <c r="R36">
        <v>550</v>
      </c>
      <c r="S36" t="b">
        <v>0</v>
      </c>
      <c r="T36" t="s">
        <v>88</v>
      </c>
      <c r="U36" t="b">
        <v>0</v>
      </c>
      <c r="V36" t="s">
        <v>136</v>
      </c>
      <c r="W36" s="1">
        <v>44533.720231481479</v>
      </c>
      <c r="X36">
        <v>168</v>
      </c>
      <c r="Y36">
        <v>37</v>
      </c>
      <c r="Z36">
        <v>0</v>
      </c>
      <c r="AA36">
        <v>37</v>
      </c>
      <c r="AB36">
        <v>0</v>
      </c>
      <c r="AC36">
        <v>20</v>
      </c>
      <c r="AD36">
        <v>1</v>
      </c>
      <c r="AE36">
        <v>0</v>
      </c>
      <c r="AF36">
        <v>0</v>
      </c>
      <c r="AG36">
        <v>0</v>
      </c>
      <c r="AH36" t="s">
        <v>94</v>
      </c>
      <c r="AI36" s="1">
        <v>44533.808020833334</v>
      </c>
      <c r="AJ36">
        <v>364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194</v>
      </c>
      <c r="B37" t="s">
        <v>80</v>
      </c>
      <c r="C37" t="s">
        <v>192</v>
      </c>
      <c r="D37" t="s">
        <v>82</v>
      </c>
      <c r="E37" s="2" t="str">
        <f>HYPERLINK("capsilon://?command=openfolder&amp;siteaddress=FAM.docvelocity-na8.net&amp;folderid=FX939790FF-9128-45B2-E323-BCBCC33D8A5F","FX211113013")</f>
        <v>FX211113013</v>
      </c>
      <c r="F37" t="s">
        <v>19</v>
      </c>
      <c r="G37" t="s">
        <v>19</v>
      </c>
      <c r="H37" t="s">
        <v>83</v>
      </c>
      <c r="I37" t="s">
        <v>195</v>
      </c>
      <c r="J37">
        <v>47</v>
      </c>
      <c r="K37" t="s">
        <v>85</v>
      </c>
      <c r="L37" t="s">
        <v>86</v>
      </c>
      <c r="M37" t="s">
        <v>87</v>
      </c>
      <c r="N37">
        <v>2</v>
      </c>
      <c r="O37" s="1">
        <v>44533.706296296295</v>
      </c>
      <c r="P37" s="1">
        <v>44533.812337962961</v>
      </c>
      <c r="Q37">
        <v>8674</v>
      </c>
      <c r="R37">
        <v>488</v>
      </c>
      <c r="S37" t="b">
        <v>0</v>
      </c>
      <c r="T37" t="s">
        <v>88</v>
      </c>
      <c r="U37" t="b">
        <v>0</v>
      </c>
      <c r="V37" t="s">
        <v>136</v>
      </c>
      <c r="W37" s="1">
        <v>44533.721574074072</v>
      </c>
      <c r="X37">
        <v>115</v>
      </c>
      <c r="Y37">
        <v>36</v>
      </c>
      <c r="Z37">
        <v>0</v>
      </c>
      <c r="AA37">
        <v>36</v>
      </c>
      <c r="AB37">
        <v>0</v>
      </c>
      <c r="AC37">
        <v>13</v>
      </c>
      <c r="AD37">
        <v>11</v>
      </c>
      <c r="AE37">
        <v>0</v>
      </c>
      <c r="AF37">
        <v>0</v>
      </c>
      <c r="AG37">
        <v>0</v>
      </c>
      <c r="AH37" t="s">
        <v>94</v>
      </c>
      <c r="AI37" s="1">
        <v>44533.812337962961</v>
      </c>
      <c r="AJ37">
        <v>373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10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196</v>
      </c>
      <c r="B38" t="s">
        <v>80</v>
      </c>
      <c r="C38" t="s">
        <v>192</v>
      </c>
      <c r="D38" t="s">
        <v>82</v>
      </c>
      <c r="E38" s="2" t="str">
        <f>HYPERLINK("capsilon://?command=openfolder&amp;siteaddress=FAM.docvelocity-na8.net&amp;folderid=FX939790FF-9128-45B2-E323-BCBCC33D8A5F","FX211113013")</f>
        <v>FX211113013</v>
      </c>
      <c r="F38" t="s">
        <v>19</v>
      </c>
      <c r="G38" t="s">
        <v>19</v>
      </c>
      <c r="H38" t="s">
        <v>83</v>
      </c>
      <c r="I38" t="s">
        <v>197</v>
      </c>
      <c r="J38">
        <v>47</v>
      </c>
      <c r="K38" t="s">
        <v>85</v>
      </c>
      <c r="L38" t="s">
        <v>86</v>
      </c>
      <c r="M38" t="s">
        <v>87</v>
      </c>
      <c r="N38">
        <v>2</v>
      </c>
      <c r="O38" s="1">
        <v>44533.706458333334</v>
      </c>
      <c r="P38" s="1">
        <v>44533.810312499998</v>
      </c>
      <c r="Q38">
        <v>8717</v>
      </c>
      <c r="R38">
        <v>256</v>
      </c>
      <c r="S38" t="b">
        <v>0</v>
      </c>
      <c r="T38" t="s">
        <v>88</v>
      </c>
      <c r="U38" t="b">
        <v>0</v>
      </c>
      <c r="V38" t="s">
        <v>136</v>
      </c>
      <c r="W38" s="1">
        <v>44533.723194444443</v>
      </c>
      <c r="X38">
        <v>139</v>
      </c>
      <c r="Y38">
        <v>36</v>
      </c>
      <c r="Z38">
        <v>0</v>
      </c>
      <c r="AA38">
        <v>36</v>
      </c>
      <c r="AB38">
        <v>0</v>
      </c>
      <c r="AC38">
        <v>14</v>
      </c>
      <c r="AD38">
        <v>11</v>
      </c>
      <c r="AE38">
        <v>0</v>
      </c>
      <c r="AF38">
        <v>0</v>
      </c>
      <c r="AG38">
        <v>0</v>
      </c>
      <c r="AH38" t="s">
        <v>168</v>
      </c>
      <c r="AI38" s="1">
        <v>44533.810312499998</v>
      </c>
      <c r="AJ38">
        <v>117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198</v>
      </c>
      <c r="B39" t="s">
        <v>80</v>
      </c>
      <c r="C39" t="s">
        <v>199</v>
      </c>
      <c r="D39" t="s">
        <v>82</v>
      </c>
      <c r="E39" s="2" t="str">
        <f>HYPERLINK("capsilon://?command=openfolder&amp;siteaddress=FAM.docvelocity-na8.net&amp;folderid=FXF1B2FEA2-B960-3D59-5B7B-212A39724B72","FX21105610")</f>
        <v>FX21105610</v>
      </c>
      <c r="F39" t="s">
        <v>19</v>
      </c>
      <c r="G39" t="s">
        <v>19</v>
      </c>
      <c r="H39" t="s">
        <v>83</v>
      </c>
      <c r="I39" t="s">
        <v>200</v>
      </c>
      <c r="J39">
        <v>58</v>
      </c>
      <c r="K39" t="s">
        <v>85</v>
      </c>
      <c r="L39" t="s">
        <v>86</v>
      </c>
      <c r="M39" t="s">
        <v>87</v>
      </c>
      <c r="N39">
        <v>2</v>
      </c>
      <c r="O39" s="1">
        <v>44533.707743055558</v>
      </c>
      <c r="P39" s="1">
        <v>44533.811400462961</v>
      </c>
      <c r="Q39">
        <v>8647</v>
      </c>
      <c r="R39">
        <v>309</v>
      </c>
      <c r="S39" t="b">
        <v>0</v>
      </c>
      <c r="T39" t="s">
        <v>88</v>
      </c>
      <c r="U39" t="b">
        <v>0</v>
      </c>
      <c r="V39" t="s">
        <v>136</v>
      </c>
      <c r="W39" s="1">
        <v>44533.724560185183</v>
      </c>
      <c r="X39">
        <v>118</v>
      </c>
      <c r="Y39">
        <v>44</v>
      </c>
      <c r="Z39">
        <v>0</v>
      </c>
      <c r="AA39">
        <v>44</v>
      </c>
      <c r="AB39">
        <v>0</v>
      </c>
      <c r="AC39">
        <v>16</v>
      </c>
      <c r="AD39">
        <v>14</v>
      </c>
      <c r="AE39">
        <v>0</v>
      </c>
      <c r="AF39">
        <v>0</v>
      </c>
      <c r="AG39">
        <v>0</v>
      </c>
      <c r="AH39" t="s">
        <v>201</v>
      </c>
      <c r="AI39" s="1">
        <v>44533.811400462961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202</v>
      </c>
      <c r="B40" t="s">
        <v>80</v>
      </c>
      <c r="C40" t="s">
        <v>203</v>
      </c>
      <c r="D40" t="s">
        <v>82</v>
      </c>
      <c r="E40" s="2" t="str">
        <f>HYPERLINK("capsilon://?command=openfolder&amp;siteaddress=FAM.docvelocity-na8.net&amp;folderid=FX5EFE116B-7BD2-C665-22A5-F67BDB4515EA","FX211112560")</f>
        <v>FX211112560</v>
      </c>
      <c r="F40" t="s">
        <v>19</v>
      </c>
      <c r="G40" t="s">
        <v>19</v>
      </c>
      <c r="H40" t="s">
        <v>83</v>
      </c>
      <c r="I40" t="s">
        <v>204</v>
      </c>
      <c r="J40">
        <v>32</v>
      </c>
      <c r="K40" t="s">
        <v>85</v>
      </c>
      <c r="L40" t="s">
        <v>86</v>
      </c>
      <c r="M40" t="s">
        <v>87</v>
      </c>
      <c r="N40">
        <v>1</v>
      </c>
      <c r="O40" s="1">
        <v>44533.711064814815</v>
      </c>
      <c r="P40" s="1">
        <v>44533.740486111114</v>
      </c>
      <c r="Q40">
        <v>2379</v>
      </c>
      <c r="R40">
        <v>163</v>
      </c>
      <c r="S40" t="b">
        <v>0</v>
      </c>
      <c r="T40" t="s">
        <v>88</v>
      </c>
      <c r="U40" t="b">
        <v>0</v>
      </c>
      <c r="V40" t="s">
        <v>125</v>
      </c>
      <c r="W40" s="1">
        <v>44533.740486111114</v>
      </c>
      <c r="X40">
        <v>146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32</v>
      </c>
      <c r="AE40">
        <v>27</v>
      </c>
      <c r="AF40">
        <v>0</v>
      </c>
      <c r="AG40">
        <v>6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205</v>
      </c>
      <c r="B41" t="s">
        <v>80</v>
      </c>
      <c r="C41" t="s">
        <v>199</v>
      </c>
      <c r="D41" t="s">
        <v>82</v>
      </c>
      <c r="E41" s="2" t="str">
        <f>HYPERLINK("capsilon://?command=openfolder&amp;siteaddress=FAM.docvelocity-na8.net&amp;folderid=FXF1B2FEA2-B960-3D59-5B7B-212A39724B72","FX21105610")</f>
        <v>FX21105610</v>
      </c>
      <c r="F41" t="s">
        <v>19</v>
      </c>
      <c r="G41" t="s">
        <v>19</v>
      </c>
      <c r="H41" t="s">
        <v>83</v>
      </c>
      <c r="I41" t="s">
        <v>206</v>
      </c>
      <c r="J41">
        <v>32</v>
      </c>
      <c r="K41" t="s">
        <v>85</v>
      </c>
      <c r="L41" t="s">
        <v>86</v>
      </c>
      <c r="M41" t="s">
        <v>87</v>
      </c>
      <c r="N41">
        <v>2</v>
      </c>
      <c r="O41" s="1">
        <v>44533.714548611111</v>
      </c>
      <c r="P41" s="1">
        <v>44533.81050925926</v>
      </c>
      <c r="Q41">
        <v>8225</v>
      </c>
      <c r="R41">
        <v>66</v>
      </c>
      <c r="S41" t="b">
        <v>0</v>
      </c>
      <c r="T41" t="s">
        <v>88</v>
      </c>
      <c r="U41" t="b">
        <v>0</v>
      </c>
      <c r="V41" t="s">
        <v>136</v>
      </c>
      <c r="W41" s="1">
        <v>44533.725277777776</v>
      </c>
      <c r="X41">
        <v>49</v>
      </c>
      <c r="Y41">
        <v>0</v>
      </c>
      <c r="Z41">
        <v>0</v>
      </c>
      <c r="AA41">
        <v>0</v>
      </c>
      <c r="AB41">
        <v>27</v>
      </c>
      <c r="AC41">
        <v>0</v>
      </c>
      <c r="AD41">
        <v>32</v>
      </c>
      <c r="AE41">
        <v>0</v>
      </c>
      <c r="AF41">
        <v>0</v>
      </c>
      <c r="AG41">
        <v>0</v>
      </c>
      <c r="AH41" t="s">
        <v>168</v>
      </c>
      <c r="AI41" s="1">
        <v>44533.81050925926</v>
      </c>
      <c r="AJ41">
        <v>17</v>
      </c>
      <c r="AK41">
        <v>0</v>
      </c>
      <c r="AL41">
        <v>0</v>
      </c>
      <c r="AM41">
        <v>0</v>
      </c>
      <c r="AN41">
        <v>27</v>
      </c>
      <c r="AO41">
        <v>0</v>
      </c>
      <c r="AP41">
        <v>32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207</v>
      </c>
      <c r="B42" t="s">
        <v>80</v>
      </c>
      <c r="C42" t="s">
        <v>208</v>
      </c>
      <c r="D42" t="s">
        <v>82</v>
      </c>
      <c r="E42" s="2" t="str">
        <f>HYPERLINK("capsilon://?command=openfolder&amp;siteaddress=FAM.docvelocity-na8.net&amp;folderid=FX5B451814-47E7-63A8-5EF8-0327D62D7BED","FX21111263")</f>
        <v>FX21111263</v>
      </c>
      <c r="F42" t="s">
        <v>19</v>
      </c>
      <c r="G42" t="s">
        <v>19</v>
      </c>
      <c r="H42" t="s">
        <v>83</v>
      </c>
      <c r="I42" t="s">
        <v>209</v>
      </c>
      <c r="J42">
        <v>66</v>
      </c>
      <c r="K42" t="s">
        <v>85</v>
      </c>
      <c r="L42" t="s">
        <v>86</v>
      </c>
      <c r="M42" t="s">
        <v>87</v>
      </c>
      <c r="N42">
        <v>2</v>
      </c>
      <c r="O42" s="1">
        <v>44533.714942129627</v>
      </c>
      <c r="P42" s="1">
        <v>44533.812476851854</v>
      </c>
      <c r="Q42">
        <v>8028</v>
      </c>
      <c r="R42">
        <v>399</v>
      </c>
      <c r="S42" t="b">
        <v>0</v>
      </c>
      <c r="T42" t="s">
        <v>88</v>
      </c>
      <c r="U42" t="b">
        <v>0</v>
      </c>
      <c r="V42" t="s">
        <v>136</v>
      </c>
      <c r="W42" s="1">
        <v>44533.727951388886</v>
      </c>
      <c r="X42">
        <v>230</v>
      </c>
      <c r="Y42">
        <v>52</v>
      </c>
      <c r="Z42">
        <v>0</v>
      </c>
      <c r="AA42">
        <v>52</v>
      </c>
      <c r="AB42">
        <v>0</v>
      </c>
      <c r="AC42">
        <v>36</v>
      </c>
      <c r="AD42">
        <v>14</v>
      </c>
      <c r="AE42">
        <v>0</v>
      </c>
      <c r="AF42">
        <v>0</v>
      </c>
      <c r="AG42">
        <v>0</v>
      </c>
      <c r="AH42" t="s">
        <v>168</v>
      </c>
      <c r="AI42" s="1">
        <v>44533.812476851854</v>
      </c>
      <c r="AJ42">
        <v>169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210</v>
      </c>
      <c r="B43" t="s">
        <v>80</v>
      </c>
      <c r="C43" t="s">
        <v>178</v>
      </c>
      <c r="D43" t="s">
        <v>82</v>
      </c>
      <c r="E43" s="2" t="str">
        <f>HYPERLINK("capsilon://?command=openfolder&amp;siteaddress=FAM.docvelocity-na8.net&amp;folderid=FXF758AAC3-9841-7C60-CE35-81ABAF26ED49","FX211013179")</f>
        <v>FX211013179</v>
      </c>
      <c r="F43" t="s">
        <v>19</v>
      </c>
      <c r="G43" t="s">
        <v>19</v>
      </c>
      <c r="H43" t="s">
        <v>83</v>
      </c>
      <c r="I43" t="s">
        <v>211</v>
      </c>
      <c r="J43">
        <v>66</v>
      </c>
      <c r="K43" t="s">
        <v>85</v>
      </c>
      <c r="L43" t="s">
        <v>86</v>
      </c>
      <c r="M43" t="s">
        <v>87</v>
      </c>
      <c r="N43">
        <v>1</v>
      </c>
      <c r="O43" s="1">
        <v>44533.715671296297</v>
      </c>
      <c r="P43" s="1">
        <v>44533.745023148149</v>
      </c>
      <c r="Q43">
        <v>2370</v>
      </c>
      <c r="R43">
        <v>166</v>
      </c>
      <c r="S43" t="b">
        <v>0</v>
      </c>
      <c r="T43" t="s">
        <v>88</v>
      </c>
      <c r="U43" t="b">
        <v>0</v>
      </c>
      <c r="V43" t="s">
        <v>125</v>
      </c>
      <c r="W43" s="1">
        <v>44533.745023148149</v>
      </c>
      <c r="X43">
        <v>102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212</v>
      </c>
      <c r="B44" t="s">
        <v>80</v>
      </c>
      <c r="C44" t="s">
        <v>213</v>
      </c>
      <c r="D44" t="s">
        <v>82</v>
      </c>
      <c r="E44" s="2" t="str">
        <f>HYPERLINK("capsilon://?command=openfolder&amp;siteaddress=FAM.docvelocity-na8.net&amp;folderid=FX482D27C9-50B0-4EC9-27BF-485D840A3CF1","FX21112300")</f>
        <v>FX21112300</v>
      </c>
      <c r="F44" t="s">
        <v>19</v>
      </c>
      <c r="G44" t="s">
        <v>19</v>
      </c>
      <c r="H44" t="s">
        <v>83</v>
      </c>
      <c r="I44" t="s">
        <v>214</v>
      </c>
      <c r="J44">
        <v>104</v>
      </c>
      <c r="K44" t="s">
        <v>85</v>
      </c>
      <c r="L44" t="s">
        <v>86</v>
      </c>
      <c r="M44" t="s">
        <v>87</v>
      </c>
      <c r="N44">
        <v>2</v>
      </c>
      <c r="O44" s="1">
        <v>44533.716805555552</v>
      </c>
      <c r="P44" s="1">
        <v>44533.821284722224</v>
      </c>
      <c r="Q44">
        <v>7477</v>
      </c>
      <c r="R44">
        <v>1550</v>
      </c>
      <c r="S44" t="b">
        <v>0</v>
      </c>
      <c r="T44" t="s">
        <v>88</v>
      </c>
      <c r="U44" t="b">
        <v>0</v>
      </c>
      <c r="V44" t="s">
        <v>132</v>
      </c>
      <c r="W44" s="1">
        <v>44533.734027777777</v>
      </c>
      <c r="X44">
        <v>691</v>
      </c>
      <c r="Y44">
        <v>89</v>
      </c>
      <c r="Z44">
        <v>0</v>
      </c>
      <c r="AA44">
        <v>89</v>
      </c>
      <c r="AB44">
        <v>0</v>
      </c>
      <c r="AC44">
        <v>73</v>
      </c>
      <c r="AD44">
        <v>15</v>
      </c>
      <c r="AE44">
        <v>0</v>
      </c>
      <c r="AF44">
        <v>0</v>
      </c>
      <c r="AG44">
        <v>0</v>
      </c>
      <c r="AH44" t="s">
        <v>201</v>
      </c>
      <c r="AI44" s="1">
        <v>44533.821284722224</v>
      </c>
      <c r="AJ44">
        <v>853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14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215</v>
      </c>
      <c r="B45" t="s">
        <v>80</v>
      </c>
      <c r="C45" t="s">
        <v>216</v>
      </c>
      <c r="D45" t="s">
        <v>82</v>
      </c>
      <c r="E45" s="2" t="str">
        <f>HYPERLINK("capsilon://?command=openfolder&amp;siteaddress=FAM.docvelocity-na8.net&amp;folderid=FXD88BA867-DDE4-9D10-1D69-A992B8488CEE","FX21119850")</f>
        <v>FX21119850</v>
      </c>
      <c r="F45" t="s">
        <v>19</v>
      </c>
      <c r="G45" t="s">
        <v>19</v>
      </c>
      <c r="H45" t="s">
        <v>83</v>
      </c>
      <c r="I45" t="s">
        <v>217</v>
      </c>
      <c r="J45">
        <v>50</v>
      </c>
      <c r="K45" t="s">
        <v>85</v>
      </c>
      <c r="L45" t="s">
        <v>86</v>
      </c>
      <c r="M45" t="s">
        <v>87</v>
      </c>
      <c r="N45">
        <v>2</v>
      </c>
      <c r="O45" s="1">
        <v>44533.739282407405</v>
      </c>
      <c r="P45" s="1">
        <v>44533.820810185185</v>
      </c>
      <c r="Q45">
        <v>6093</v>
      </c>
      <c r="R45">
        <v>951</v>
      </c>
      <c r="S45" t="b">
        <v>0</v>
      </c>
      <c r="T45" t="s">
        <v>88</v>
      </c>
      <c r="U45" t="b">
        <v>0</v>
      </c>
      <c r="V45" t="s">
        <v>136</v>
      </c>
      <c r="W45" s="1">
        <v>44533.74255787037</v>
      </c>
      <c r="X45">
        <v>234</v>
      </c>
      <c r="Y45">
        <v>54</v>
      </c>
      <c r="Z45">
        <v>0</v>
      </c>
      <c r="AA45">
        <v>54</v>
      </c>
      <c r="AB45">
        <v>0</v>
      </c>
      <c r="AC45">
        <v>22</v>
      </c>
      <c r="AD45">
        <v>-4</v>
      </c>
      <c r="AE45">
        <v>0</v>
      </c>
      <c r="AF45">
        <v>0</v>
      </c>
      <c r="AG45">
        <v>0</v>
      </c>
      <c r="AH45" t="s">
        <v>168</v>
      </c>
      <c r="AI45" s="1">
        <v>44533.820810185185</v>
      </c>
      <c r="AJ45">
        <v>231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-4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218</v>
      </c>
      <c r="B46" t="s">
        <v>80</v>
      </c>
      <c r="C46" t="s">
        <v>216</v>
      </c>
      <c r="D46" t="s">
        <v>82</v>
      </c>
      <c r="E46" s="2" t="str">
        <f>HYPERLINK("capsilon://?command=openfolder&amp;siteaddress=FAM.docvelocity-na8.net&amp;folderid=FXD88BA867-DDE4-9D10-1D69-A992B8488CEE","FX21119850")</f>
        <v>FX21119850</v>
      </c>
      <c r="F46" t="s">
        <v>19</v>
      </c>
      <c r="G46" t="s">
        <v>19</v>
      </c>
      <c r="H46" t="s">
        <v>83</v>
      </c>
      <c r="I46" t="s">
        <v>219</v>
      </c>
      <c r="J46">
        <v>50</v>
      </c>
      <c r="K46" t="s">
        <v>85</v>
      </c>
      <c r="L46" t="s">
        <v>86</v>
      </c>
      <c r="M46" t="s">
        <v>87</v>
      </c>
      <c r="N46">
        <v>2</v>
      </c>
      <c r="O46" s="1">
        <v>44533.739374999997</v>
      </c>
      <c r="P46" s="1">
        <v>44533.817118055558</v>
      </c>
      <c r="Q46">
        <v>6283</v>
      </c>
      <c r="R46">
        <v>434</v>
      </c>
      <c r="S46" t="b">
        <v>0</v>
      </c>
      <c r="T46" t="s">
        <v>88</v>
      </c>
      <c r="U46" t="b">
        <v>0</v>
      </c>
      <c r="V46" t="s">
        <v>125</v>
      </c>
      <c r="W46" s="1">
        <v>44533.743009259262</v>
      </c>
      <c r="X46">
        <v>218</v>
      </c>
      <c r="Y46">
        <v>44</v>
      </c>
      <c r="Z46">
        <v>0</v>
      </c>
      <c r="AA46">
        <v>44</v>
      </c>
      <c r="AB46">
        <v>0</v>
      </c>
      <c r="AC46">
        <v>15</v>
      </c>
      <c r="AD46">
        <v>6</v>
      </c>
      <c r="AE46">
        <v>0</v>
      </c>
      <c r="AF46">
        <v>0</v>
      </c>
      <c r="AG46">
        <v>0</v>
      </c>
      <c r="AH46" t="s">
        <v>168</v>
      </c>
      <c r="AI46" s="1">
        <v>44533.817118055558</v>
      </c>
      <c r="AJ46">
        <v>182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5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220</v>
      </c>
      <c r="B47" t="s">
        <v>80</v>
      </c>
      <c r="C47" t="s">
        <v>221</v>
      </c>
      <c r="D47" t="s">
        <v>82</v>
      </c>
      <c r="E47" s="2" t="str">
        <f>HYPERLINK("capsilon://?command=openfolder&amp;siteaddress=FAM.docvelocity-na8.net&amp;folderid=FX265B813A-DC17-589C-0A09-BDB34FD0771C","FX21113986")</f>
        <v>FX21113986</v>
      </c>
      <c r="F47" t="s">
        <v>19</v>
      </c>
      <c r="G47" t="s">
        <v>19</v>
      </c>
      <c r="H47" t="s">
        <v>83</v>
      </c>
      <c r="I47" t="s">
        <v>222</v>
      </c>
      <c r="J47">
        <v>38</v>
      </c>
      <c r="K47" t="s">
        <v>85</v>
      </c>
      <c r="L47" t="s">
        <v>86</v>
      </c>
      <c r="M47" t="s">
        <v>87</v>
      </c>
      <c r="N47">
        <v>2</v>
      </c>
      <c r="O47" s="1">
        <v>44531.463738425926</v>
      </c>
      <c r="P47" s="1">
        <v>44531.490289351852</v>
      </c>
      <c r="Q47">
        <v>1886</v>
      </c>
      <c r="R47">
        <v>408</v>
      </c>
      <c r="S47" t="b">
        <v>0</v>
      </c>
      <c r="T47" t="s">
        <v>88</v>
      </c>
      <c r="U47" t="b">
        <v>0</v>
      </c>
      <c r="V47" t="s">
        <v>125</v>
      </c>
      <c r="W47" s="1">
        <v>44531.467615740738</v>
      </c>
      <c r="X47">
        <v>182</v>
      </c>
      <c r="Y47">
        <v>37</v>
      </c>
      <c r="Z47">
        <v>0</v>
      </c>
      <c r="AA47">
        <v>37</v>
      </c>
      <c r="AB47">
        <v>0</v>
      </c>
      <c r="AC47">
        <v>28</v>
      </c>
      <c r="AD47">
        <v>1</v>
      </c>
      <c r="AE47">
        <v>0</v>
      </c>
      <c r="AF47">
        <v>0</v>
      </c>
      <c r="AG47">
        <v>0</v>
      </c>
      <c r="AH47" t="s">
        <v>168</v>
      </c>
      <c r="AI47" s="1">
        <v>44531.490289351852</v>
      </c>
      <c r="AJ47">
        <v>226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223</v>
      </c>
      <c r="B48" t="s">
        <v>80</v>
      </c>
      <c r="C48" t="s">
        <v>203</v>
      </c>
      <c r="D48" t="s">
        <v>82</v>
      </c>
      <c r="E48" s="2" t="str">
        <f>HYPERLINK("capsilon://?command=openfolder&amp;siteaddress=FAM.docvelocity-na8.net&amp;folderid=FX5EFE116B-7BD2-C665-22A5-F67BDB4515EA","FX211112560")</f>
        <v>FX211112560</v>
      </c>
      <c r="F48" t="s">
        <v>19</v>
      </c>
      <c r="G48" t="s">
        <v>19</v>
      </c>
      <c r="H48" t="s">
        <v>83</v>
      </c>
      <c r="I48" t="s">
        <v>204</v>
      </c>
      <c r="J48">
        <v>192</v>
      </c>
      <c r="K48" t="s">
        <v>85</v>
      </c>
      <c r="L48" t="s">
        <v>86</v>
      </c>
      <c r="M48" t="s">
        <v>87</v>
      </c>
      <c r="N48">
        <v>2</v>
      </c>
      <c r="O48" s="1">
        <v>44533.741446759261</v>
      </c>
      <c r="P48" s="1">
        <v>44533.808946759258</v>
      </c>
      <c r="Q48">
        <v>4421</v>
      </c>
      <c r="R48">
        <v>1411</v>
      </c>
      <c r="S48" t="b">
        <v>0</v>
      </c>
      <c r="T48" t="s">
        <v>88</v>
      </c>
      <c r="U48" t="b">
        <v>1</v>
      </c>
      <c r="V48" t="s">
        <v>142</v>
      </c>
      <c r="W48" s="1">
        <v>44533.75445601852</v>
      </c>
      <c r="X48">
        <v>813</v>
      </c>
      <c r="Y48">
        <v>204</v>
      </c>
      <c r="Z48">
        <v>0</v>
      </c>
      <c r="AA48">
        <v>204</v>
      </c>
      <c r="AB48">
        <v>54</v>
      </c>
      <c r="AC48">
        <v>167</v>
      </c>
      <c r="AD48">
        <v>-12</v>
      </c>
      <c r="AE48">
        <v>0</v>
      </c>
      <c r="AF48">
        <v>0</v>
      </c>
      <c r="AG48">
        <v>0</v>
      </c>
      <c r="AH48" t="s">
        <v>168</v>
      </c>
      <c r="AI48" s="1">
        <v>44533.808946759258</v>
      </c>
      <c r="AJ48">
        <v>518</v>
      </c>
      <c r="AK48">
        <v>1</v>
      </c>
      <c r="AL48">
        <v>0</v>
      </c>
      <c r="AM48">
        <v>1</v>
      </c>
      <c r="AN48">
        <v>54</v>
      </c>
      <c r="AO48">
        <v>1</v>
      </c>
      <c r="AP48">
        <v>-13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224</v>
      </c>
      <c r="B49" t="s">
        <v>80</v>
      </c>
      <c r="C49" t="s">
        <v>178</v>
      </c>
      <c r="D49" t="s">
        <v>82</v>
      </c>
      <c r="E49" s="2" t="str">
        <f>HYPERLINK("capsilon://?command=openfolder&amp;siteaddress=FAM.docvelocity-na8.net&amp;folderid=FXF758AAC3-9841-7C60-CE35-81ABAF26ED49","FX211013179")</f>
        <v>FX211013179</v>
      </c>
      <c r="F49" t="s">
        <v>19</v>
      </c>
      <c r="G49" t="s">
        <v>19</v>
      </c>
      <c r="H49" t="s">
        <v>83</v>
      </c>
      <c r="I49" t="s">
        <v>211</v>
      </c>
      <c r="J49">
        <v>66</v>
      </c>
      <c r="K49" t="s">
        <v>85</v>
      </c>
      <c r="L49" t="s">
        <v>86</v>
      </c>
      <c r="M49" t="s">
        <v>87</v>
      </c>
      <c r="N49">
        <v>2</v>
      </c>
      <c r="O49" s="1">
        <v>44533.745428240742</v>
      </c>
      <c r="P49" s="1">
        <v>44533.809178240743</v>
      </c>
      <c r="Q49">
        <v>4106</v>
      </c>
      <c r="R49">
        <v>1402</v>
      </c>
      <c r="S49" t="b">
        <v>0</v>
      </c>
      <c r="T49" t="s">
        <v>88</v>
      </c>
      <c r="U49" t="b">
        <v>1</v>
      </c>
      <c r="V49" t="s">
        <v>132</v>
      </c>
      <c r="W49" s="1">
        <v>44533.785543981481</v>
      </c>
      <c r="X49">
        <v>882</v>
      </c>
      <c r="Y49">
        <v>52</v>
      </c>
      <c r="Z49">
        <v>0</v>
      </c>
      <c r="AA49">
        <v>52</v>
      </c>
      <c r="AB49">
        <v>0</v>
      </c>
      <c r="AC49">
        <v>38</v>
      </c>
      <c r="AD49">
        <v>14</v>
      </c>
      <c r="AE49">
        <v>0</v>
      </c>
      <c r="AF49">
        <v>0</v>
      </c>
      <c r="AG49">
        <v>0</v>
      </c>
      <c r="AH49" t="s">
        <v>201</v>
      </c>
      <c r="AI49" s="1">
        <v>44533.809178240743</v>
      </c>
      <c r="AJ49">
        <v>473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13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225</v>
      </c>
      <c r="B50" t="s">
        <v>80</v>
      </c>
      <c r="C50" t="s">
        <v>226</v>
      </c>
      <c r="D50" t="s">
        <v>82</v>
      </c>
      <c r="E50" s="2" t="str">
        <f>HYPERLINK("capsilon://?command=openfolder&amp;siteaddress=FAM.docvelocity-na8.net&amp;folderid=FX7DE87E6C-9166-644E-8A50-3F3E29751B1E","FX21118846")</f>
        <v>FX21118846</v>
      </c>
      <c r="F50" t="s">
        <v>19</v>
      </c>
      <c r="G50" t="s">
        <v>19</v>
      </c>
      <c r="H50" t="s">
        <v>83</v>
      </c>
      <c r="I50" t="s">
        <v>227</v>
      </c>
      <c r="J50">
        <v>287</v>
      </c>
      <c r="K50" t="s">
        <v>85</v>
      </c>
      <c r="L50" t="s">
        <v>86</v>
      </c>
      <c r="M50" t="s">
        <v>87</v>
      </c>
      <c r="N50">
        <v>2</v>
      </c>
      <c r="O50" s="1">
        <v>44533.771851851852</v>
      </c>
      <c r="P50" s="1">
        <v>44533.831585648149</v>
      </c>
      <c r="Q50">
        <v>2546</v>
      </c>
      <c r="R50">
        <v>2615</v>
      </c>
      <c r="S50" t="b">
        <v>0</v>
      </c>
      <c r="T50" t="s">
        <v>88</v>
      </c>
      <c r="U50" t="b">
        <v>0</v>
      </c>
      <c r="V50" t="s">
        <v>136</v>
      </c>
      <c r="W50" s="1">
        <v>44533.794305555559</v>
      </c>
      <c r="X50">
        <v>1634</v>
      </c>
      <c r="Y50">
        <v>231</v>
      </c>
      <c r="Z50">
        <v>0</v>
      </c>
      <c r="AA50">
        <v>231</v>
      </c>
      <c r="AB50">
        <v>0</v>
      </c>
      <c r="AC50">
        <v>148</v>
      </c>
      <c r="AD50">
        <v>56</v>
      </c>
      <c r="AE50">
        <v>0</v>
      </c>
      <c r="AF50">
        <v>0</v>
      </c>
      <c r="AG50">
        <v>0</v>
      </c>
      <c r="AH50" t="s">
        <v>168</v>
      </c>
      <c r="AI50" s="1">
        <v>44533.831585648149</v>
      </c>
      <c r="AJ50">
        <v>930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56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228</v>
      </c>
      <c r="B51" t="s">
        <v>80</v>
      </c>
      <c r="C51" t="s">
        <v>229</v>
      </c>
      <c r="D51" t="s">
        <v>82</v>
      </c>
      <c r="E51" s="2" t="str">
        <f>HYPERLINK("capsilon://?command=openfolder&amp;siteaddress=FAM.docvelocity-na8.net&amp;folderid=FXBB0204E9-3DF2-D5BC-A80F-1E49C457B71D","FX2111812")</f>
        <v>FX2111812</v>
      </c>
      <c r="F51" t="s">
        <v>19</v>
      </c>
      <c r="G51" t="s">
        <v>19</v>
      </c>
      <c r="H51" t="s">
        <v>83</v>
      </c>
      <c r="I51" t="s">
        <v>230</v>
      </c>
      <c r="J51">
        <v>66</v>
      </c>
      <c r="K51" t="s">
        <v>85</v>
      </c>
      <c r="L51" t="s">
        <v>86</v>
      </c>
      <c r="M51" t="s">
        <v>87</v>
      </c>
      <c r="N51">
        <v>2</v>
      </c>
      <c r="O51" s="1">
        <v>44533.833055555559</v>
      </c>
      <c r="P51" s="1">
        <v>44533.846585648149</v>
      </c>
      <c r="Q51">
        <v>189</v>
      </c>
      <c r="R51">
        <v>980</v>
      </c>
      <c r="S51" t="b">
        <v>0</v>
      </c>
      <c r="T51" t="s">
        <v>88</v>
      </c>
      <c r="U51" t="b">
        <v>0</v>
      </c>
      <c r="V51" t="s">
        <v>153</v>
      </c>
      <c r="W51" s="1">
        <v>44533.843124999999</v>
      </c>
      <c r="X51">
        <v>670</v>
      </c>
      <c r="Y51">
        <v>52</v>
      </c>
      <c r="Z51">
        <v>0</v>
      </c>
      <c r="AA51">
        <v>52</v>
      </c>
      <c r="AB51">
        <v>0</v>
      </c>
      <c r="AC51">
        <v>41</v>
      </c>
      <c r="AD51">
        <v>14</v>
      </c>
      <c r="AE51">
        <v>0</v>
      </c>
      <c r="AF51">
        <v>0</v>
      </c>
      <c r="AG51">
        <v>0</v>
      </c>
      <c r="AH51" t="s">
        <v>168</v>
      </c>
      <c r="AI51" s="1">
        <v>44533.846585648149</v>
      </c>
      <c r="AJ51">
        <v>290</v>
      </c>
      <c r="AK51">
        <v>3</v>
      </c>
      <c r="AL51">
        <v>0</v>
      </c>
      <c r="AM51">
        <v>3</v>
      </c>
      <c r="AN51">
        <v>0</v>
      </c>
      <c r="AO51">
        <v>3</v>
      </c>
      <c r="AP51">
        <v>11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231</v>
      </c>
      <c r="B52" t="s">
        <v>80</v>
      </c>
      <c r="C52" t="s">
        <v>144</v>
      </c>
      <c r="D52" t="s">
        <v>82</v>
      </c>
      <c r="E52" s="2" t="str">
        <f>HYPERLINK("capsilon://?command=openfolder&amp;siteaddress=FAM.docvelocity-na8.net&amp;folderid=FX11F3A40A-0FB4-955D-3231-892B409345C6","FX21115546")</f>
        <v>FX21115546</v>
      </c>
      <c r="F52" t="s">
        <v>19</v>
      </c>
      <c r="G52" t="s">
        <v>19</v>
      </c>
      <c r="H52" t="s">
        <v>83</v>
      </c>
      <c r="I52" t="s">
        <v>232</v>
      </c>
      <c r="J52">
        <v>21</v>
      </c>
      <c r="K52" t="s">
        <v>85</v>
      </c>
      <c r="L52" t="s">
        <v>86</v>
      </c>
      <c r="M52" t="s">
        <v>87</v>
      </c>
      <c r="N52">
        <v>2</v>
      </c>
      <c r="O52" s="1">
        <v>44531.471250000002</v>
      </c>
      <c r="P52" s="1">
        <v>44531.49050925926</v>
      </c>
      <c r="Q52">
        <v>1622</v>
      </c>
      <c r="R52">
        <v>42</v>
      </c>
      <c r="S52" t="b">
        <v>0</v>
      </c>
      <c r="T52" t="s">
        <v>88</v>
      </c>
      <c r="U52" t="b">
        <v>0</v>
      </c>
      <c r="V52" t="s">
        <v>132</v>
      </c>
      <c r="W52" s="1">
        <v>44531.471782407411</v>
      </c>
      <c r="X52">
        <v>24</v>
      </c>
      <c r="Y52">
        <v>0</v>
      </c>
      <c r="Z52">
        <v>0</v>
      </c>
      <c r="AA52">
        <v>0</v>
      </c>
      <c r="AB52">
        <v>9</v>
      </c>
      <c r="AC52">
        <v>0</v>
      </c>
      <c r="AD52">
        <v>21</v>
      </c>
      <c r="AE52">
        <v>0</v>
      </c>
      <c r="AF52">
        <v>0</v>
      </c>
      <c r="AG52">
        <v>0</v>
      </c>
      <c r="AH52" t="s">
        <v>168</v>
      </c>
      <c r="AI52" s="1">
        <v>44531.49050925926</v>
      </c>
      <c r="AJ52">
        <v>18</v>
      </c>
      <c r="AK52">
        <v>0</v>
      </c>
      <c r="AL52">
        <v>0</v>
      </c>
      <c r="AM52">
        <v>0</v>
      </c>
      <c r="AN52">
        <v>9</v>
      </c>
      <c r="AO52">
        <v>0</v>
      </c>
      <c r="AP52">
        <v>21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233</v>
      </c>
      <c r="B53" t="s">
        <v>80</v>
      </c>
      <c r="C53" t="s">
        <v>234</v>
      </c>
      <c r="D53" t="s">
        <v>82</v>
      </c>
      <c r="E53" s="2" t="str">
        <f>HYPERLINK("capsilon://?command=openfolder&amp;siteaddress=FAM.docvelocity-na8.net&amp;folderid=FX3890FCED-EBC3-A51E-DBDB-8B94F7D21B4D","FX211110066")</f>
        <v>FX211110066</v>
      </c>
      <c r="F53" t="s">
        <v>19</v>
      </c>
      <c r="G53" t="s">
        <v>19</v>
      </c>
      <c r="H53" t="s">
        <v>83</v>
      </c>
      <c r="I53" t="s">
        <v>235</v>
      </c>
      <c r="J53">
        <v>66</v>
      </c>
      <c r="K53" t="s">
        <v>85</v>
      </c>
      <c r="L53" t="s">
        <v>86</v>
      </c>
      <c r="M53" t="s">
        <v>87</v>
      </c>
      <c r="N53">
        <v>2</v>
      </c>
      <c r="O53" s="1">
        <v>44533.906041666669</v>
      </c>
      <c r="P53" s="1">
        <v>44536.156886574077</v>
      </c>
      <c r="Q53">
        <v>193576</v>
      </c>
      <c r="R53">
        <v>897</v>
      </c>
      <c r="S53" t="b">
        <v>0</v>
      </c>
      <c r="T53" t="s">
        <v>88</v>
      </c>
      <c r="U53" t="b">
        <v>0</v>
      </c>
      <c r="V53" t="s">
        <v>98</v>
      </c>
      <c r="W53" s="1">
        <v>44536.151863425926</v>
      </c>
      <c r="X53">
        <v>491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14</v>
      </c>
      <c r="AE53">
        <v>0</v>
      </c>
      <c r="AF53">
        <v>0</v>
      </c>
      <c r="AG53">
        <v>0</v>
      </c>
      <c r="AH53" t="s">
        <v>99</v>
      </c>
      <c r="AI53" s="1">
        <v>44536.156886574077</v>
      </c>
      <c r="AJ53">
        <v>401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13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236</v>
      </c>
      <c r="B54" t="s">
        <v>80</v>
      </c>
      <c r="C54" t="s">
        <v>237</v>
      </c>
      <c r="D54" t="s">
        <v>82</v>
      </c>
      <c r="E54" s="2" t="str">
        <f>HYPERLINK("capsilon://?command=openfolder&amp;siteaddress=FAM.docvelocity-na8.net&amp;folderid=FXCADEC6CD-7ABB-6195-71EC-CA819880D839","FX21116325")</f>
        <v>FX21116325</v>
      </c>
      <c r="F54" t="s">
        <v>19</v>
      </c>
      <c r="G54" t="s">
        <v>19</v>
      </c>
      <c r="H54" t="s">
        <v>83</v>
      </c>
      <c r="I54" t="s">
        <v>238</v>
      </c>
      <c r="J54">
        <v>66</v>
      </c>
      <c r="K54" t="s">
        <v>85</v>
      </c>
      <c r="L54" t="s">
        <v>86</v>
      </c>
      <c r="M54" t="s">
        <v>87</v>
      </c>
      <c r="N54">
        <v>2</v>
      </c>
      <c r="O54" s="1">
        <v>44533.916817129626</v>
      </c>
      <c r="P54" s="1">
        <v>44536.162557870368</v>
      </c>
      <c r="Q54">
        <v>192919</v>
      </c>
      <c r="R54">
        <v>1113</v>
      </c>
      <c r="S54" t="b">
        <v>0</v>
      </c>
      <c r="T54" t="s">
        <v>88</v>
      </c>
      <c r="U54" t="b">
        <v>0</v>
      </c>
      <c r="V54" t="s">
        <v>89</v>
      </c>
      <c r="W54" s="1">
        <v>44536.15552083333</v>
      </c>
      <c r="X54">
        <v>599</v>
      </c>
      <c r="Y54">
        <v>52</v>
      </c>
      <c r="Z54">
        <v>0</v>
      </c>
      <c r="AA54">
        <v>52</v>
      </c>
      <c r="AB54">
        <v>0</v>
      </c>
      <c r="AC54">
        <v>46</v>
      </c>
      <c r="AD54">
        <v>14</v>
      </c>
      <c r="AE54">
        <v>0</v>
      </c>
      <c r="AF54">
        <v>0</v>
      </c>
      <c r="AG54">
        <v>0</v>
      </c>
      <c r="AH54" t="s">
        <v>99</v>
      </c>
      <c r="AI54" s="1">
        <v>44536.162557870368</v>
      </c>
      <c r="AJ54">
        <v>489</v>
      </c>
      <c r="AK54">
        <v>3</v>
      </c>
      <c r="AL54">
        <v>0</v>
      </c>
      <c r="AM54">
        <v>3</v>
      </c>
      <c r="AN54">
        <v>0</v>
      </c>
      <c r="AO54">
        <v>4</v>
      </c>
      <c r="AP54">
        <v>11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239</v>
      </c>
      <c r="B55" t="s">
        <v>80</v>
      </c>
      <c r="C55" t="s">
        <v>237</v>
      </c>
      <c r="D55" t="s">
        <v>82</v>
      </c>
      <c r="E55" s="2" t="str">
        <f>HYPERLINK("capsilon://?command=openfolder&amp;siteaddress=FAM.docvelocity-na8.net&amp;folderid=FXCADEC6CD-7ABB-6195-71EC-CA819880D839","FX21116325")</f>
        <v>FX21116325</v>
      </c>
      <c r="F55" t="s">
        <v>19</v>
      </c>
      <c r="G55" t="s">
        <v>19</v>
      </c>
      <c r="H55" t="s">
        <v>83</v>
      </c>
      <c r="I55" t="s">
        <v>240</v>
      </c>
      <c r="J55">
        <v>66</v>
      </c>
      <c r="K55" t="s">
        <v>85</v>
      </c>
      <c r="L55" t="s">
        <v>86</v>
      </c>
      <c r="M55" t="s">
        <v>87</v>
      </c>
      <c r="N55">
        <v>2</v>
      </c>
      <c r="O55" s="1">
        <v>44533.916979166665</v>
      </c>
      <c r="P55" s="1">
        <v>44536.167199074072</v>
      </c>
      <c r="Q55">
        <v>192957</v>
      </c>
      <c r="R55">
        <v>1462</v>
      </c>
      <c r="S55" t="b">
        <v>0</v>
      </c>
      <c r="T55" t="s">
        <v>88</v>
      </c>
      <c r="U55" t="b">
        <v>0</v>
      </c>
      <c r="V55" t="s">
        <v>121</v>
      </c>
      <c r="W55" s="1">
        <v>44536.155972222223</v>
      </c>
      <c r="X55">
        <v>598</v>
      </c>
      <c r="Y55">
        <v>52</v>
      </c>
      <c r="Z55">
        <v>0</v>
      </c>
      <c r="AA55">
        <v>52</v>
      </c>
      <c r="AB55">
        <v>0</v>
      </c>
      <c r="AC55">
        <v>22</v>
      </c>
      <c r="AD55">
        <v>14</v>
      </c>
      <c r="AE55">
        <v>0</v>
      </c>
      <c r="AF55">
        <v>0</v>
      </c>
      <c r="AG55">
        <v>0</v>
      </c>
      <c r="AH55" t="s">
        <v>94</v>
      </c>
      <c r="AI55" s="1">
        <v>44536.167199074072</v>
      </c>
      <c r="AJ55">
        <v>864</v>
      </c>
      <c r="AK55">
        <v>5</v>
      </c>
      <c r="AL55">
        <v>0</v>
      </c>
      <c r="AM55">
        <v>5</v>
      </c>
      <c r="AN55">
        <v>0</v>
      </c>
      <c r="AO55">
        <v>5</v>
      </c>
      <c r="AP55">
        <v>9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241</v>
      </c>
      <c r="B56" t="s">
        <v>80</v>
      </c>
      <c r="C56" t="s">
        <v>242</v>
      </c>
      <c r="D56" t="s">
        <v>82</v>
      </c>
      <c r="E56" s="2" t="str">
        <f>HYPERLINK("capsilon://?command=openfolder&amp;siteaddress=FAM.docvelocity-na8.net&amp;folderid=FX27774031-3256-8C95-31F3-0E026C191FEE","FX211011727")</f>
        <v>FX211011727</v>
      </c>
      <c r="F56" t="s">
        <v>19</v>
      </c>
      <c r="G56" t="s">
        <v>19</v>
      </c>
      <c r="H56" t="s">
        <v>83</v>
      </c>
      <c r="I56" t="s">
        <v>243</v>
      </c>
      <c r="J56">
        <v>46</v>
      </c>
      <c r="K56" t="s">
        <v>85</v>
      </c>
      <c r="L56" t="s">
        <v>86</v>
      </c>
      <c r="M56" t="s">
        <v>87</v>
      </c>
      <c r="N56">
        <v>2</v>
      </c>
      <c r="O56" s="1">
        <v>44533.980451388888</v>
      </c>
      <c r="P56" s="1">
        <v>44536.159583333334</v>
      </c>
      <c r="Q56">
        <v>187658</v>
      </c>
      <c r="R56">
        <v>619</v>
      </c>
      <c r="S56" t="b">
        <v>0</v>
      </c>
      <c r="T56" t="s">
        <v>88</v>
      </c>
      <c r="U56" t="b">
        <v>0</v>
      </c>
      <c r="V56" t="s">
        <v>98</v>
      </c>
      <c r="W56" s="1">
        <v>44536.156770833331</v>
      </c>
      <c r="X56">
        <v>423</v>
      </c>
      <c r="Y56">
        <v>44</v>
      </c>
      <c r="Z56">
        <v>0</v>
      </c>
      <c r="AA56">
        <v>44</v>
      </c>
      <c r="AB56">
        <v>0</v>
      </c>
      <c r="AC56">
        <v>33</v>
      </c>
      <c r="AD56">
        <v>2</v>
      </c>
      <c r="AE56">
        <v>0</v>
      </c>
      <c r="AF56">
        <v>0</v>
      </c>
      <c r="AG56">
        <v>0</v>
      </c>
      <c r="AH56" t="s">
        <v>90</v>
      </c>
      <c r="AI56" s="1">
        <v>44536.159583333334</v>
      </c>
      <c r="AJ56">
        <v>196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244</v>
      </c>
      <c r="B57" t="s">
        <v>80</v>
      </c>
      <c r="C57" t="s">
        <v>242</v>
      </c>
      <c r="D57" t="s">
        <v>82</v>
      </c>
      <c r="E57" s="2" t="str">
        <f>HYPERLINK("capsilon://?command=openfolder&amp;siteaddress=FAM.docvelocity-na8.net&amp;folderid=FX27774031-3256-8C95-31F3-0E026C191FEE","FX211011727")</f>
        <v>FX211011727</v>
      </c>
      <c r="F57" t="s">
        <v>19</v>
      </c>
      <c r="G57" t="s">
        <v>19</v>
      </c>
      <c r="H57" t="s">
        <v>83</v>
      </c>
      <c r="I57" t="s">
        <v>245</v>
      </c>
      <c r="J57">
        <v>41</v>
      </c>
      <c r="K57" t="s">
        <v>85</v>
      </c>
      <c r="L57" t="s">
        <v>86</v>
      </c>
      <c r="M57" t="s">
        <v>87</v>
      </c>
      <c r="N57">
        <v>2</v>
      </c>
      <c r="O57" s="1">
        <v>44533.980543981481</v>
      </c>
      <c r="P57" s="1">
        <v>44536.162534722222</v>
      </c>
      <c r="Q57">
        <v>188043</v>
      </c>
      <c r="R57">
        <v>481</v>
      </c>
      <c r="S57" t="b">
        <v>0</v>
      </c>
      <c r="T57" t="s">
        <v>88</v>
      </c>
      <c r="U57" t="b">
        <v>0</v>
      </c>
      <c r="V57" t="s">
        <v>89</v>
      </c>
      <c r="W57" s="1">
        <v>44536.157905092594</v>
      </c>
      <c r="X57">
        <v>205</v>
      </c>
      <c r="Y57">
        <v>39</v>
      </c>
      <c r="Z57">
        <v>0</v>
      </c>
      <c r="AA57">
        <v>39</v>
      </c>
      <c r="AB57">
        <v>0</v>
      </c>
      <c r="AC57">
        <v>19</v>
      </c>
      <c r="AD57">
        <v>2</v>
      </c>
      <c r="AE57">
        <v>0</v>
      </c>
      <c r="AF57">
        <v>0</v>
      </c>
      <c r="AG57">
        <v>0</v>
      </c>
      <c r="AH57" t="s">
        <v>90</v>
      </c>
      <c r="AI57" s="1">
        <v>44536.162534722222</v>
      </c>
      <c r="AJ57">
        <v>255</v>
      </c>
      <c r="AK57">
        <v>2</v>
      </c>
      <c r="AL57">
        <v>0</v>
      </c>
      <c r="AM57">
        <v>2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246</v>
      </c>
      <c r="B58" t="s">
        <v>80</v>
      </c>
      <c r="C58" t="s">
        <v>242</v>
      </c>
      <c r="D58" t="s">
        <v>82</v>
      </c>
      <c r="E58" s="2" t="str">
        <f>HYPERLINK("capsilon://?command=openfolder&amp;siteaddress=FAM.docvelocity-na8.net&amp;folderid=FX27774031-3256-8C95-31F3-0E026C191FEE","FX211011727")</f>
        <v>FX211011727</v>
      </c>
      <c r="F58" t="s">
        <v>19</v>
      </c>
      <c r="G58" t="s">
        <v>19</v>
      </c>
      <c r="H58" t="s">
        <v>83</v>
      </c>
      <c r="I58" t="s">
        <v>247</v>
      </c>
      <c r="J58">
        <v>46</v>
      </c>
      <c r="K58" t="s">
        <v>85</v>
      </c>
      <c r="L58" t="s">
        <v>86</v>
      </c>
      <c r="M58" t="s">
        <v>87</v>
      </c>
      <c r="N58">
        <v>2</v>
      </c>
      <c r="O58" s="1">
        <v>44533.981469907405</v>
      </c>
      <c r="P58" s="1">
        <v>44536.165636574071</v>
      </c>
      <c r="Q58">
        <v>188109</v>
      </c>
      <c r="R58">
        <v>603</v>
      </c>
      <c r="S58" t="b">
        <v>0</v>
      </c>
      <c r="T58" t="s">
        <v>88</v>
      </c>
      <c r="U58" t="b">
        <v>0</v>
      </c>
      <c r="V58" t="s">
        <v>121</v>
      </c>
      <c r="W58" s="1">
        <v>44536.159895833334</v>
      </c>
      <c r="X58">
        <v>309</v>
      </c>
      <c r="Y58">
        <v>44</v>
      </c>
      <c r="Z58">
        <v>0</v>
      </c>
      <c r="AA58">
        <v>44</v>
      </c>
      <c r="AB58">
        <v>0</v>
      </c>
      <c r="AC58">
        <v>16</v>
      </c>
      <c r="AD58">
        <v>2</v>
      </c>
      <c r="AE58">
        <v>0</v>
      </c>
      <c r="AF58">
        <v>0</v>
      </c>
      <c r="AG58">
        <v>0</v>
      </c>
      <c r="AH58" t="s">
        <v>90</v>
      </c>
      <c r="AI58" s="1">
        <v>44536.165636574071</v>
      </c>
      <c r="AJ58">
        <v>267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248</v>
      </c>
      <c r="B59" t="s">
        <v>80</v>
      </c>
      <c r="C59" t="s">
        <v>242</v>
      </c>
      <c r="D59" t="s">
        <v>82</v>
      </c>
      <c r="E59" s="2" t="str">
        <f>HYPERLINK("capsilon://?command=openfolder&amp;siteaddress=FAM.docvelocity-na8.net&amp;folderid=FX27774031-3256-8C95-31F3-0E026C191FEE","FX211011727")</f>
        <v>FX211011727</v>
      </c>
      <c r="F59" t="s">
        <v>19</v>
      </c>
      <c r="G59" t="s">
        <v>19</v>
      </c>
      <c r="H59" t="s">
        <v>83</v>
      </c>
      <c r="I59" t="s">
        <v>249</v>
      </c>
      <c r="J59">
        <v>41</v>
      </c>
      <c r="K59" t="s">
        <v>85</v>
      </c>
      <c r="L59" t="s">
        <v>86</v>
      </c>
      <c r="M59" t="s">
        <v>87</v>
      </c>
      <c r="N59">
        <v>2</v>
      </c>
      <c r="O59" s="1">
        <v>44533.981504629628</v>
      </c>
      <c r="P59" s="1">
        <v>44536.168449074074</v>
      </c>
      <c r="Q59">
        <v>188056</v>
      </c>
      <c r="R59">
        <v>896</v>
      </c>
      <c r="S59" t="b">
        <v>0</v>
      </c>
      <c r="T59" t="s">
        <v>88</v>
      </c>
      <c r="U59" t="b">
        <v>0</v>
      </c>
      <c r="V59" t="s">
        <v>98</v>
      </c>
      <c r="W59" s="1">
        <v>44536.161261574074</v>
      </c>
      <c r="X59">
        <v>387</v>
      </c>
      <c r="Y59">
        <v>39</v>
      </c>
      <c r="Z59">
        <v>0</v>
      </c>
      <c r="AA59">
        <v>39</v>
      </c>
      <c r="AB59">
        <v>0</v>
      </c>
      <c r="AC59">
        <v>28</v>
      </c>
      <c r="AD59">
        <v>2</v>
      </c>
      <c r="AE59">
        <v>0</v>
      </c>
      <c r="AF59">
        <v>0</v>
      </c>
      <c r="AG59">
        <v>0</v>
      </c>
      <c r="AH59" t="s">
        <v>99</v>
      </c>
      <c r="AI59" s="1">
        <v>44536.168449074074</v>
      </c>
      <c r="AJ59">
        <v>509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250</v>
      </c>
      <c r="B60" t="s">
        <v>80</v>
      </c>
      <c r="C60" t="s">
        <v>104</v>
      </c>
      <c r="D60" t="s">
        <v>82</v>
      </c>
      <c r="E60" s="2" t="str">
        <f>HYPERLINK("capsilon://?command=openfolder&amp;siteaddress=FAM.docvelocity-na8.net&amp;folderid=FXB6B629A5-A998-37BC-400E-4CC1F1199BF5","FX21114208")</f>
        <v>FX21114208</v>
      </c>
      <c r="F60" t="s">
        <v>19</v>
      </c>
      <c r="G60" t="s">
        <v>19</v>
      </c>
      <c r="H60" t="s">
        <v>83</v>
      </c>
      <c r="I60" t="s">
        <v>251</v>
      </c>
      <c r="J60">
        <v>30</v>
      </c>
      <c r="K60" t="s">
        <v>85</v>
      </c>
      <c r="L60" t="s">
        <v>86</v>
      </c>
      <c r="M60" t="s">
        <v>87</v>
      </c>
      <c r="N60">
        <v>2</v>
      </c>
      <c r="O60" s="1">
        <v>44534.032418981478</v>
      </c>
      <c r="P60" s="1">
        <v>44536.167048611111</v>
      </c>
      <c r="Q60">
        <v>184196</v>
      </c>
      <c r="R60">
        <v>236</v>
      </c>
      <c r="S60" t="b">
        <v>0</v>
      </c>
      <c r="T60" t="s">
        <v>88</v>
      </c>
      <c r="U60" t="b">
        <v>0</v>
      </c>
      <c r="V60" t="s">
        <v>93</v>
      </c>
      <c r="W60" s="1">
        <v>44536.158900462964</v>
      </c>
      <c r="X60">
        <v>109</v>
      </c>
      <c r="Y60">
        <v>9</v>
      </c>
      <c r="Z60">
        <v>0</v>
      </c>
      <c r="AA60">
        <v>9</v>
      </c>
      <c r="AB60">
        <v>0</v>
      </c>
      <c r="AC60">
        <v>2</v>
      </c>
      <c r="AD60">
        <v>21</v>
      </c>
      <c r="AE60">
        <v>0</v>
      </c>
      <c r="AF60">
        <v>0</v>
      </c>
      <c r="AG60">
        <v>0</v>
      </c>
      <c r="AH60" t="s">
        <v>90</v>
      </c>
      <c r="AI60" s="1">
        <v>44536.167048611111</v>
      </c>
      <c r="AJ60">
        <v>121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252</v>
      </c>
      <c r="B61" t="s">
        <v>80</v>
      </c>
      <c r="C61" t="s">
        <v>253</v>
      </c>
      <c r="D61" t="s">
        <v>82</v>
      </c>
      <c r="E61" s="2" t="str">
        <f>HYPERLINK("capsilon://?command=openfolder&amp;siteaddress=FAM.docvelocity-na8.net&amp;folderid=FXCDDEE13D-3C05-CC26-33E1-ACB89BF3B783","FX211114610")</f>
        <v>FX211114610</v>
      </c>
      <c r="F61" t="s">
        <v>19</v>
      </c>
      <c r="G61" t="s">
        <v>19</v>
      </c>
      <c r="H61" t="s">
        <v>83</v>
      </c>
      <c r="I61" t="s">
        <v>254</v>
      </c>
      <c r="J61">
        <v>66</v>
      </c>
      <c r="K61" t="s">
        <v>85</v>
      </c>
      <c r="L61" t="s">
        <v>86</v>
      </c>
      <c r="M61" t="s">
        <v>87</v>
      </c>
      <c r="N61">
        <v>2</v>
      </c>
      <c r="O61" s="1">
        <v>44534.053020833337</v>
      </c>
      <c r="P61" s="1">
        <v>44536.170439814814</v>
      </c>
      <c r="Q61">
        <v>182237</v>
      </c>
      <c r="R61">
        <v>708</v>
      </c>
      <c r="S61" t="b">
        <v>0</v>
      </c>
      <c r="T61" t="s">
        <v>88</v>
      </c>
      <c r="U61" t="b">
        <v>0</v>
      </c>
      <c r="V61" t="s">
        <v>89</v>
      </c>
      <c r="W61" s="1">
        <v>44536.162731481483</v>
      </c>
      <c r="X61">
        <v>416</v>
      </c>
      <c r="Y61">
        <v>52</v>
      </c>
      <c r="Z61">
        <v>0</v>
      </c>
      <c r="AA61">
        <v>52</v>
      </c>
      <c r="AB61">
        <v>0</v>
      </c>
      <c r="AC61">
        <v>38</v>
      </c>
      <c r="AD61">
        <v>14</v>
      </c>
      <c r="AE61">
        <v>0</v>
      </c>
      <c r="AF61">
        <v>0</v>
      </c>
      <c r="AG61">
        <v>0</v>
      </c>
      <c r="AH61" t="s">
        <v>90</v>
      </c>
      <c r="AI61" s="1">
        <v>44536.170439814814</v>
      </c>
      <c r="AJ61">
        <v>292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255</v>
      </c>
      <c r="B62" t="s">
        <v>80</v>
      </c>
      <c r="C62" t="s">
        <v>256</v>
      </c>
      <c r="D62" t="s">
        <v>82</v>
      </c>
      <c r="E62" s="2" t="str">
        <f>HYPERLINK("capsilon://?command=openfolder&amp;siteaddress=FAM.docvelocity-na8.net&amp;folderid=FX2841350A-3F94-7D3A-E122-CB8FCF6F3888","FX211113513")</f>
        <v>FX211113513</v>
      </c>
      <c r="F62" t="s">
        <v>19</v>
      </c>
      <c r="G62" t="s">
        <v>19</v>
      </c>
      <c r="H62" t="s">
        <v>83</v>
      </c>
      <c r="I62" t="s">
        <v>257</v>
      </c>
      <c r="J62">
        <v>66</v>
      </c>
      <c r="K62" t="s">
        <v>85</v>
      </c>
      <c r="L62" t="s">
        <v>86</v>
      </c>
      <c r="M62" t="s">
        <v>87</v>
      </c>
      <c r="N62">
        <v>1</v>
      </c>
      <c r="O62" s="1">
        <v>44534.06722222222</v>
      </c>
      <c r="P62" s="1">
        <v>44536.235173611109</v>
      </c>
      <c r="Q62">
        <v>186590</v>
      </c>
      <c r="R62">
        <v>721</v>
      </c>
      <c r="S62" t="b">
        <v>0</v>
      </c>
      <c r="T62" t="s">
        <v>88</v>
      </c>
      <c r="U62" t="b">
        <v>0</v>
      </c>
      <c r="V62" t="s">
        <v>160</v>
      </c>
      <c r="W62" s="1">
        <v>44536.235173611109</v>
      </c>
      <c r="X62">
        <v>114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66</v>
      </c>
      <c r="AE62">
        <v>52</v>
      </c>
      <c r="AF62">
        <v>0</v>
      </c>
      <c r="AG62">
        <v>1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258</v>
      </c>
      <c r="B63" t="s">
        <v>80</v>
      </c>
      <c r="C63" t="s">
        <v>256</v>
      </c>
      <c r="D63" t="s">
        <v>82</v>
      </c>
      <c r="E63" s="2" t="str">
        <f>HYPERLINK("capsilon://?command=openfolder&amp;siteaddress=FAM.docvelocity-na8.net&amp;folderid=FX2841350A-3F94-7D3A-E122-CB8FCF6F3888","FX211113513")</f>
        <v>FX211113513</v>
      </c>
      <c r="F63" t="s">
        <v>19</v>
      </c>
      <c r="G63" t="s">
        <v>19</v>
      </c>
      <c r="H63" t="s">
        <v>83</v>
      </c>
      <c r="I63" t="s">
        <v>259</v>
      </c>
      <c r="J63">
        <v>66</v>
      </c>
      <c r="K63" t="s">
        <v>85</v>
      </c>
      <c r="L63" t="s">
        <v>86</v>
      </c>
      <c r="M63" t="s">
        <v>87</v>
      </c>
      <c r="N63">
        <v>1</v>
      </c>
      <c r="O63" s="1">
        <v>44534.067835648151</v>
      </c>
      <c r="P63" s="1">
        <v>44536.236203703702</v>
      </c>
      <c r="Q63">
        <v>187013</v>
      </c>
      <c r="R63">
        <v>334</v>
      </c>
      <c r="S63" t="b">
        <v>0</v>
      </c>
      <c r="T63" t="s">
        <v>88</v>
      </c>
      <c r="U63" t="b">
        <v>0</v>
      </c>
      <c r="V63" t="s">
        <v>160</v>
      </c>
      <c r="W63" s="1">
        <v>44536.236203703702</v>
      </c>
      <c r="X63">
        <v>88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66</v>
      </c>
      <c r="AE63">
        <v>52</v>
      </c>
      <c r="AF63">
        <v>0</v>
      </c>
      <c r="AG63">
        <v>1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260</v>
      </c>
      <c r="B64" t="s">
        <v>80</v>
      </c>
      <c r="C64" t="s">
        <v>256</v>
      </c>
      <c r="D64" t="s">
        <v>82</v>
      </c>
      <c r="E64" s="2" t="str">
        <f>HYPERLINK("capsilon://?command=openfolder&amp;siteaddress=FAM.docvelocity-na8.net&amp;folderid=FX2841350A-3F94-7D3A-E122-CB8FCF6F3888","FX211113513")</f>
        <v>FX211113513</v>
      </c>
      <c r="F64" t="s">
        <v>19</v>
      </c>
      <c r="G64" t="s">
        <v>19</v>
      </c>
      <c r="H64" t="s">
        <v>83</v>
      </c>
      <c r="I64" t="s">
        <v>257</v>
      </c>
      <c r="J64">
        <v>38</v>
      </c>
      <c r="K64" t="s">
        <v>85</v>
      </c>
      <c r="L64" t="s">
        <v>86</v>
      </c>
      <c r="M64" t="s">
        <v>87</v>
      </c>
      <c r="N64">
        <v>2</v>
      </c>
      <c r="O64" s="1">
        <v>44536.235520833332</v>
      </c>
      <c r="P64" s="1">
        <v>44536.249409722222</v>
      </c>
      <c r="Q64">
        <v>358</v>
      </c>
      <c r="R64">
        <v>842</v>
      </c>
      <c r="S64" t="b">
        <v>0</v>
      </c>
      <c r="T64" t="s">
        <v>88</v>
      </c>
      <c r="U64" t="b">
        <v>1</v>
      </c>
      <c r="V64" t="s">
        <v>121</v>
      </c>
      <c r="W64" s="1">
        <v>44536.242268518516</v>
      </c>
      <c r="X64">
        <v>334</v>
      </c>
      <c r="Y64">
        <v>37</v>
      </c>
      <c r="Z64">
        <v>0</v>
      </c>
      <c r="AA64">
        <v>37</v>
      </c>
      <c r="AB64">
        <v>0</v>
      </c>
      <c r="AC64">
        <v>30</v>
      </c>
      <c r="AD64">
        <v>1</v>
      </c>
      <c r="AE64">
        <v>0</v>
      </c>
      <c r="AF64">
        <v>0</v>
      </c>
      <c r="AG64">
        <v>0</v>
      </c>
      <c r="AH64" t="s">
        <v>94</v>
      </c>
      <c r="AI64" s="1">
        <v>44536.249409722222</v>
      </c>
      <c r="AJ64">
        <v>494</v>
      </c>
      <c r="AK64">
        <v>2</v>
      </c>
      <c r="AL64">
        <v>0</v>
      </c>
      <c r="AM64">
        <v>2</v>
      </c>
      <c r="AN64">
        <v>0</v>
      </c>
      <c r="AO64">
        <v>3</v>
      </c>
      <c r="AP64">
        <v>-1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261</v>
      </c>
      <c r="B65" t="s">
        <v>80</v>
      </c>
      <c r="C65" t="s">
        <v>256</v>
      </c>
      <c r="D65" t="s">
        <v>82</v>
      </c>
      <c r="E65" s="2" t="str">
        <f>HYPERLINK("capsilon://?command=openfolder&amp;siteaddress=FAM.docvelocity-na8.net&amp;folderid=FX2841350A-3F94-7D3A-E122-CB8FCF6F3888","FX211113513")</f>
        <v>FX211113513</v>
      </c>
      <c r="F65" t="s">
        <v>19</v>
      </c>
      <c r="G65" t="s">
        <v>19</v>
      </c>
      <c r="H65" t="s">
        <v>83</v>
      </c>
      <c r="I65" t="s">
        <v>259</v>
      </c>
      <c r="J65">
        <v>38</v>
      </c>
      <c r="K65" t="s">
        <v>85</v>
      </c>
      <c r="L65" t="s">
        <v>86</v>
      </c>
      <c r="M65" t="s">
        <v>87</v>
      </c>
      <c r="N65">
        <v>2</v>
      </c>
      <c r="O65" s="1">
        <v>44536.236527777779</v>
      </c>
      <c r="P65" s="1">
        <v>44536.251238425924</v>
      </c>
      <c r="Q65">
        <v>532</v>
      </c>
      <c r="R65">
        <v>739</v>
      </c>
      <c r="S65" t="b">
        <v>0</v>
      </c>
      <c r="T65" t="s">
        <v>88</v>
      </c>
      <c r="U65" t="b">
        <v>1</v>
      </c>
      <c r="V65" t="s">
        <v>121</v>
      </c>
      <c r="W65" s="1">
        <v>44536.244814814818</v>
      </c>
      <c r="X65">
        <v>219</v>
      </c>
      <c r="Y65">
        <v>37</v>
      </c>
      <c r="Z65">
        <v>0</v>
      </c>
      <c r="AA65">
        <v>37</v>
      </c>
      <c r="AB65">
        <v>0</v>
      </c>
      <c r="AC65">
        <v>30</v>
      </c>
      <c r="AD65">
        <v>1</v>
      </c>
      <c r="AE65">
        <v>0</v>
      </c>
      <c r="AF65">
        <v>0</v>
      </c>
      <c r="AG65">
        <v>0</v>
      </c>
      <c r="AH65" t="s">
        <v>90</v>
      </c>
      <c r="AI65" s="1">
        <v>44536.251238425924</v>
      </c>
      <c r="AJ65">
        <v>513</v>
      </c>
      <c r="AK65">
        <v>3</v>
      </c>
      <c r="AL65">
        <v>0</v>
      </c>
      <c r="AM65">
        <v>3</v>
      </c>
      <c r="AN65">
        <v>0</v>
      </c>
      <c r="AO65">
        <v>2</v>
      </c>
      <c r="AP65">
        <v>-2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262</v>
      </c>
      <c r="B66" t="s">
        <v>80</v>
      </c>
      <c r="C66" t="s">
        <v>263</v>
      </c>
      <c r="D66" t="s">
        <v>82</v>
      </c>
      <c r="E66" s="2" t="str">
        <f>HYPERLINK("capsilon://?command=openfolder&amp;siteaddress=FAM.docvelocity-na8.net&amp;folderid=FX441B1573-47B4-0427-C5D4-5DE0DCF905F7","FX21112851")</f>
        <v>FX21112851</v>
      </c>
      <c r="F66" t="s">
        <v>19</v>
      </c>
      <c r="G66" t="s">
        <v>19</v>
      </c>
      <c r="H66" t="s">
        <v>83</v>
      </c>
      <c r="I66" t="s">
        <v>264</v>
      </c>
      <c r="J66">
        <v>66</v>
      </c>
      <c r="K66" t="s">
        <v>85</v>
      </c>
      <c r="L66" t="s">
        <v>86</v>
      </c>
      <c r="M66" t="s">
        <v>87</v>
      </c>
      <c r="N66">
        <v>2</v>
      </c>
      <c r="O66" s="1">
        <v>44536.257928240739</v>
      </c>
      <c r="P66" s="1">
        <v>44536.302256944444</v>
      </c>
      <c r="Q66">
        <v>2312</v>
      </c>
      <c r="R66">
        <v>1518</v>
      </c>
      <c r="S66" t="b">
        <v>0</v>
      </c>
      <c r="T66" t="s">
        <v>88</v>
      </c>
      <c r="U66" t="b">
        <v>0</v>
      </c>
      <c r="V66" t="s">
        <v>89</v>
      </c>
      <c r="W66" s="1">
        <v>44536.295428240737</v>
      </c>
      <c r="X66">
        <v>833</v>
      </c>
      <c r="Y66">
        <v>52</v>
      </c>
      <c r="Z66">
        <v>0</v>
      </c>
      <c r="AA66">
        <v>52</v>
      </c>
      <c r="AB66">
        <v>0</v>
      </c>
      <c r="AC66">
        <v>40</v>
      </c>
      <c r="AD66">
        <v>14</v>
      </c>
      <c r="AE66">
        <v>0</v>
      </c>
      <c r="AF66">
        <v>0</v>
      </c>
      <c r="AG66">
        <v>0</v>
      </c>
      <c r="AH66" t="s">
        <v>201</v>
      </c>
      <c r="AI66" s="1">
        <v>44536.302256944444</v>
      </c>
      <c r="AJ66">
        <v>556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14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265</v>
      </c>
      <c r="B67" t="s">
        <v>80</v>
      </c>
      <c r="C67" t="s">
        <v>266</v>
      </c>
      <c r="D67" t="s">
        <v>82</v>
      </c>
      <c r="E67" s="2" t="str">
        <f>HYPERLINK("capsilon://?command=openfolder&amp;siteaddress=FAM.docvelocity-na8.net&amp;folderid=FX0884AA54-2A9E-518A-B1B1-D482CED65476","FX21112801")</f>
        <v>FX21112801</v>
      </c>
      <c r="F67" t="s">
        <v>19</v>
      </c>
      <c r="G67" t="s">
        <v>19</v>
      </c>
      <c r="H67" t="s">
        <v>83</v>
      </c>
      <c r="I67" t="s">
        <v>267</v>
      </c>
      <c r="J67">
        <v>66</v>
      </c>
      <c r="K67" t="s">
        <v>85</v>
      </c>
      <c r="L67" t="s">
        <v>86</v>
      </c>
      <c r="M67" t="s">
        <v>87</v>
      </c>
      <c r="N67">
        <v>2</v>
      </c>
      <c r="O67" s="1">
        <v>44536.406087962961</v>
      </c>
      <c r="P67" s="1">
        <v>44536.429444444446</v>
      </c>
      <c r="Q67">
        <v>34</v>
      </c>
      <c r="R67">
        <v>1984</v>
      </c>
      <c r="S67" t="b">
        <v>0</v>
      </c>
      <c r="T67" t="s">
        <v>88</v>
      </c>
      <c r="U67" t="b">
        <v>0</v>
      </c>
      <c r="V67" t="s">
        <v>98</v>
      </c>
      <c r="W67" s="1">
        <v>44536.421226851853</v>
      </c>
      <c r="X67">
        <v>1305</v>
      </c>
      <c r="Y67">
        <v>52</v>
      </c>
      <c r="Z67">
        <v>0</v>
      </c>
      <c r="AA67">
        <v>52</v>
      </c>
      <c r="AB67">
        <v>0</v>
      </c>
      <c r="AC67">
        <v>44</v>
      </c>
      <c r="AD67">
        <v>14</v>
      </c>
      <c r="AE67">
        <v>0</v>
      </c>
      <c r="AF67">
        <v>0</v>
      </c>
      <c r="AG67">
        <v>0</v>
      </c>
      <c r="AH67" t="s">
        <v>94</v>
      </c>
      <c r="AI67" s="1">
        <v>44536.429444444446</v>
      </c>
      <c r="AJ67">
        <v>679</v>
      </c>
      <c r="AK67">
        <v>4</v>
      </c>
      <c r="AL67">
        <v>0</v>
      </c>
      <c r="AM67">
        <v>4</v>
      </c>
      <c r="AN67">
        <v>0</v>
      </c>
      <c r="AO67">
        <v>4</v>
      </c>
      <c r="AP67">
        <v>10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268</v>
      </c>
      <c r="B68" t="s">
        <v>80</v>
      </c>
      <c r="C68" t="s">
        <v>269</v>
      </c>
      <c r="D68" t="s">
        <v>82</v>
      </c>
      <c r="E68" s="2" t="str">
        <f>HYPERLINK("capsilon://?command=openfolder&amp;siteaddress=FAM.docvelocity-na8.net&amp;folderid=FX9CED6296-9E2D-2ADD-D7E9-5847153A7EE9","FX211010141")</f>
        <v>FX211010141</v>
      </c>
      <c r="F68" t="s">
        <v>19</v>
      </c>
      <c r="G68" t="s">
        <v>19</v>
      </c>
      <c r="H68" t="s">
        <v>83</v>
      </c>
      <c r="I68" t="s">
        <v>270</v>
      </c>
      <c r="J68">
        <v>66</v>
      </c>
      <c r="K68" t="s">
        <v>85</v>
      </c>
      <c r="L68" t="s">
        <v>86</v>
      </c>
      <c r="M68" t="s">
        <v>87</v>
      </c>
      <c r="N68">
        <v>1</v>
      </c>
      <c r="O68" s="1">
        <v>44536.425543981481</v>
      </c>
      <c r="P68" s="1">
        <v>44536.455416666664</v>
      </c>
      <c r="Q68">
        <v>1947</v>
      </c>
      <c r="R68">
        <v>634</v>
      </c>
      <c r="S68" t="b">
        <v>0</v>
      </c>
      <c r="T68" t="s">
        <v>88</v>
      </c>
      <c r="U68" t="b">
        <v>0</v>
      </c>
      <c r="V68" t="s">
        <v>125</v>
      </c>
      <c r="W68" s="1">
        <v>44536.455416666664</v>
      </c>
      <c r="X68">
        <v>235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66</v>
      </c>
      <c r="AE68">
        <v>52</v>
      </c>
      <c r="AF68">
        <v>0</v>
      </c>
      <c r="AG68">
        <v>2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271</v>
      </c>
      <c r="B69" t="s">
        <v>80</v>
      </c>
      <c r="C69" t="s">
        <v>272</v>
      </c>
      <c r="D69" t="s">
        <v>82</v>
      </c>
      <c r="E69" s="2" t="str">
        <f>HYPERLINK("capsilon://?command=openfolder&amp;siteaddress=FAM.docvelocity-na8.net&amp;folderid=FXA2AAA6D3-81E2-C79E-30F6-4B73107834B0","FX21106202")</f>
        <v>FX21106202</v>
      </c>
      <c r="F69" t="s">
        <v>19</v>
      </c>
      <c r="G69" t="s">
        <v>19</v>
      </c>
      <c r="H69" t="s">
        <v>83</v>
      </c>
      <c r="I69" t="s">
        <v>273</v>
      </c>
      <c r="J69">
        <v>159</v>
      </c>
      <c r="K69" t="s">
        <v>85</v>
      </c>
      <c r="L69" t="s">
        <v>86</v>
      </c>
      <c r="M69" t="s">
        <v>87</v>
      </c>
      <c r="N69">
        <v>1</v>
      </c>
      <c r="O69" s="1">
        <v>44536.426319444443</v>
      </c>
      <c r="P69" s="1">
        <v>44536.432650462964</v>
      </c>
      <c r="Q69">
        <v>79</v>
      </c>
      <c r="R69">
        <v>468</v>
      </c>
      <c r="S69" t="b">
        <v>0</v>
      </c>
      <c r="T69" t="s">
        <v>88</v>
      </c>
      <c r="U69" t="b">
        <v>0</v>
      </c>
      <c r="V69" t="s">
        <v>160</v>
      </c>
      <c r="W69" s="1">
        <v>44536.432650462964</v>
      </c>
      <c r="X69">
        <v>468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159</v>
      </c>
      <c r="AE69">
        <v>135</v>
      </c>
      <c r="AF69">
        <v>0</v>
      </c>
      <c r="AG69">
        <v>6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274</v>
      </c>
      <c r="B70" t="s">
        <v>80</v>
      </c>
      <c r="C70" t="s">
        <v>272</v>
      </c>
      <c r="D70" t="s">
        <v>82</v>
      </c>
      <c r="E70" s="2" t="str">
        <f>HYPERLINK("capsilon://?command=openfolder&amp;siteaddress=FAM.docvelocity-na8.net&amp;folderid=FXA2AAA6D3-81E2-C79E-30F6-4B73107834B0","FX21106202")</f>
        <v>FX21106202</v>
      </c>
      <c r="F70" t="s">
        <v>19</v>
      </c>
      <c r="G70" t="s">
        <v>19</v>
      </c>
      <c r="H70" t="s">
        <v>83</v>
      </c>
      <c r="I70" t="s">
        <v>273</v>
      </c>
      <c r="J70">
        <v>262</v>
      </c>
      <c r="K70" t="s">
        <v>85</v>
      </c>
      <c r="L70" t="s">
        <v>86</v>
      </c>
      <c r="M70" t="s">
        <v>87</v>
      </c>
      <c r="N70">
        <v>2</v>
      </c>
      <c r="O70" s="1">
        <v>44536.434224537035</v>
      </c>
      <c r="P70" s="1">
        <v>44536.473553240743</v>
      </c>
      <c r="Q70">
        <v>357</v>
      </c>
      <c r="R70">
        <v>3041</v>
      </c>
      <c r="S70" t="b">
        <v>0</v>
      </c>
      <c r="T70" t="s">
        <v>88</v>
      </c>
      <c r="U70" t="b">
        <v>1</v>
      </c>
      <c r="V70" t="s">
        <v>114</v>
      </c>
      <c r="W70" s="1">
        <v>44536.455046296294</v>
      </c>
      <c r="X70">
        <v>1739</v>
      </c>
      <c r="Y70">
        <v>186</v>
      </c>
      <c r="Z70">
        <v>0</v>
      </c>
      <c r="AA70">
        <v>186</v>
      </c>
      <c r="AB70">
        <v>42</v>
      </c>
      <c r="AC70">
        <v>37</v>
      </c>
      <c r="AD70">
        <v>76</v>
      </c>
      <c r="AE70">
        <v>0</v>
      </c>
      <c r="AF70">
        <v>0</v>
      </c>
      <c r="AG70">
        <v>0</v>
      </c>
      <c r="AH70" t="s">
        <v>99</v>
      </c>
      <c r="AI70" s="1">
        <v>44536.473553240743</v>
      </c>
      <c r="AJ70">
        <v>1295</v>
      </c>
      <c r="AK70">
        <v>1</v>
      </c>
      <c r="AL70">
        <v>0</v>
      </c>
      <c r="AM70">
        <v>1</v>
      </c>
      <c r="AN70">
        <v>42</v>
      </c>
      <c r="AO70">
        <v>1</v>
      </c>
      <c r="AP70">
        <v>75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275</v>
      </c>
      <c r="B71" t="s">
        <v>80</v>
      </c>
      <c r="C71" t="s">
        <v>276</v>
      </c>
      <c r="D71" t="s">
        <v>82</v>
      </c>
      <c r="E71" s="2" t="str">
        <f>HYPERLINK("capsilon://?command=openfolder&amp;siteaddress=FAM.docvelocity-na8.net&amp;folderid=FX25450251-E03B-E05C-D557-48C063F380F5","FX21117705")</f>
        <v>FX21117705</v>
      </c>
      <c r="F71" t="s">
        <v>19</v>
      </c>
      <c r="G71" t="s">
        <v>19</v>
      </c>
      <c r="H71" t="s">
        <v>83</v>
      </c>
      <c r="I71" t="s">
        <v>277</v>
      </c>
      <c r="J71">
        <v>66</v>
      </c>
      <c r="K71" t="s">
        <v>85</v>
      </c>
      <c r="L71" t="s">
        <v>86</v>
      </c>
      <c r="M71" t="s">
        <v>87</v>
      </c>
      <c r="N71">
        <v>2</v>
      </c>
      <c r="O71" s="1">
        <v>44536.434942129628</v>
      </c>
      <c r="P71" s="1">
        <v>44536.458553240744</v>
      </c>
      <c r="Q71">
        <v>1107</v>
      </c>
      <c r="R71">
        <v>933</v>
      </c>
      <c r="S71" t="b">
        <v>0</v>
      </c>
      <c r="T71" t="s">
        <v>88</v>
      </c>
      <c r="U71" t="b">
        <v>0</v>
      </c>
      <c r="V71" t="s">
        <v>146</v>
      </c>
      <c r="W71" s="1">
        <v>44536.453240740739</v>
      </c>
      <c r="X71">
        <v>541</v>
      </c>
      <c r="Y71">
        <v>52</v>
      </c>
      <c r="Z71">
        <v>0</v>
      </c>
      <c r="AA71">
        <v>52</v>
      </c>
      <c r="AB71">
        <v>0</v>
      </c>
      <c r="AC71">
        <v>42</v>
      </c>
      <c r="AD71">
        <v>14</v>
      </c>
      <c r="AE71">
        <v>0</v>
      </c>
      <c r="AF71">
        <v>0</v>
      </c>
      <c r="AG71">
        <v>0</v>
      </c>
      <c r="AH71" t="s">
        <v>99</v>
      </c>
      <c r="AI71" s="1">
        <v>44536.458553240744</v>
      </c>
      <c r="AJ71">
        <v>372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13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278</v>
      </c>
      <c r="B72" t="s">
        <v>80</v>
      </c>
      <c r="C72" t="s">
        <v>279</v>
      </c>
      <c r="D72" t="s">
        <v>82</v>
      </c>
      <c r="E72" s="2" t="str">
        <f>HYPERLINK("capsilon://?command=openfolder&amp;siteaddress=FAM.docvelocity-na8.net&amp;folderid=FXC8D77B4E-DA22-EF4F-3B91-2B4B82AD9DD0","FX21117740")</f>
        <v>FX21117740</v>
      </c>
      <c r="F72" t="s">
        <v>19</v>
      </c>
      <c r="G72" t="s">
        <v>19</v>
      </c>
      <c r="H72" t="s">
        <v>83</v>
      </c>
      <c r="I72" t="s">
        <v>280</v>
      </c>
      <c r="J72">
        <v>38</v>
      </c>
      <c r="K72" t="s">
        <v>85</v>
      </c>
      <c r="L72" t="s">
        <v>86</v>
      </c>
      <c r="M72" t="s">
        <v>87</v>
      </c>
      <c r="N72">
        <v>2</v>
      </c>
      <c r="O72" s="1">
        <v>44536.447835648149</v>
      </c>
      <c r="P72" s="1">
        <v>44536.454236111109</v>
      </c>
      <c r="Q72">
        <v>19</v>
      </c>
      <c r="R72">
        <v>534</v>
      </c>
      <c r="S72" t="b">
        <v>0</v>
      </c>
      <c r="T72" t="s">
        <v>88</v>
      </c>
      <c r="U72" t="b">
        <v>0</v>
      </c>
      <c r="V72" t="s">
        <v>93</v>
      </c>
      <c r="W72" s="1">
        <v>44536.450821759259</v>
      </c>
      <c r="X72">
        <v>242</v>
      </c>
      <c r="Y72">
        <v>37</v>
      </c>
      <c r="Z72">
        <v>0</v>
      </c>
      <c r="AA72">
        <v>37</v>
      </c>
      <c r="AB72">
        <v>0</v>
      </c>
      <c r="AC72">
        <v>8</v>
      </c>
      <c r="AD72">
        <v>1</v>
      </c>
      <c r="AE72">
        <v>0</v>
      </c>
      <c r="AF72">
        <v>0</v>
      </c>
      <c r="AG72">
        <v>0</v>
      </c>
      <c r="AH72" t="s">
        <v>99</v>
      </c>
      <c r="AI72" s="1">
        <v>44536.454236111109</v>
      </c>
      <c r="AJ72">
        <v>292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281</v>
      </c>
      <c r="B73" t="s">
        <v>80</v>
      </c>
      <c r="C73" t="s">
        <v>282</v>
      </c>
      <c r="D73" t="s">
        <v>82</v>
      </c>
      <c r="E73" s="2" t="str">
        <f>HYPERLINK("capsilon://?command=openfolder&amp;siteaddress=FAM.docvelocity-na8.net&amp;folderid=FX3E215CB0-5AF7-0C16-B35F-88E946EBE343","FX211114832")</f>
        <v>FX211114832</v>
      </c>
      <c r="F73" t="s">
        <v>19</v>
      </c>
      <c r="G73" t="s">
        <v>19</v>
      </c>
      <c r="H73" t="s">
        <v>83</v>
      </c>
      <c r="I73" t="s">
        <v>283</v>
      </c>
      <c r="J73">
        <v>85</v>
      </c>
      <c r="K73" t="s">
        <v>85</v>
      </c>
      <c r="L73" t="s">
        <v>86</v>
      </c>
      <c r="M73" t="s">
        <v>87</v>
      </c>
      <c r="N73">
        <v>2</v>
      </c>
      <c r="O73" s="1">
        <v>44536.453148148146</v>
      </c>
      <c r="P73" s="1">
        <v>44536.479004629633</v>
      </c>
      <c r="Q73">
        <v>1642</v>
      </c>
      <c r="R73">
        <v>592</v>
      </c>
      <c r="S73" t="b">
        <v>0</v>
      </c>
      <c r="T73" t="s">
        <v>88</v>
      </c>
      <c r="U73" t="b">
        <v>0</v>
      </c>
      <c r="V73" t="s">
        <v>146</v>
      </c>
      <c r="W73" s="1">
        <v>44536.454594907409</v>
      </c>
      <c r="X73">
        <v>116</v>
      </c>
      <c r="Y73">
        <v>59</v>
      </c>
      <c r="Z73">
        <v>0</v>
      </c>
      <c r="AA73">
        <v>59</v>
      </c>
      <c r="AB73">
        <v>0</v>
      </c>
      <c r="AC73">
        <v>11</v>
      </c>
      <c r="AD73">
        <v>26</v>
      </c>
      <c r="AE73">
        <v>0</v>
      </c>
      <c r="AF73">
        <v>0</v>
      </c>
      <c r="AG73">
        <v>0</v>
      </c>
      <c r="AH73" t="s">
        <v>99</v>
      </c>
      <c r="AI73" s="1">
        <v>44536.479004629633</v>
      </c>
      <c r="AJ73">
        <v>470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26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284</v>
      </c>
      <c r="B74" t="s">
        <v>80</v>
      </c>
      <c r="C74" t="s">
        <v>282</v>
      </c>
      <c r="D74" t="s">
        <v>82</v>
      </c>
      <c r="E74" s="2" t="str">
        <f>HYPERLINK("capsilon://?command=openfolder&amp;siteaddress=FAM.docvelocity-na8.net&amp;folderid=FX3E215CB0-5AF7-0C16-B35F-88E946EBE343","FX211114832")</f>
        <v>FX211114832</v>
      </c>
      <c r="F74" t="s">
        <v>19</v>
      </c>
      <c r="G74" t="s">
        <v>19</v>
      </c>
      <c r="H74" t="s">
        <v>83</v>
      </c>
      <c r="I74" t="s">
        <v>285</v>
      </c>
      <c r="J74">
        <v>80</v>
      </c>
      <c r="K74" t="s">
        <v>85</v>
      </c>
      <c r="L74" t="s">
        <v>86</v>
      </c>
      <c r="M74" t="s">
        <v>87</v>
      </c>
      <c r="N74">
        <v>2</v>
      </c>
      <c r="O74" s="1">
        <v>44536.453263888892</v>
      </c>
      <c r="P74" s="1">
        <v>44536.478819444441</v>
      </c>
      <c r="Q74">
        <v>1690</v>
      </c>
      <c r="R74">
        <v>518</v>
      </c>
      <c r="S74" t="b">
        <v>0</v>
      </c>
      <c r="T74" t="s">
        <v>88</v>
      </c>
      <c r="U74" t="b">
        <v>0</v>
      </c>
      <c r="V74" t="s">
        <v>160</v>
      </c>
      <c r="W74" s="1">
        <v>44536.454988425925</v>
      </c>
      <c r="X74">
        <v>119</v>
      </c>
      <c r="Y74">
        <v>54</v>
      </c>
      <c r="Z74">
        <v>0</v>
      </c>
      <c r="AA74">
        <v>54</v>
      </c>
      <c r="AB74">
        <v>0</v>
      </c>
      <c r="AC74">
        <v>4</v>
      </c>
      <c r="AD74">
        <v>26</v>
      </c>
      <c r="AE74">
        <v>0</v>
      </c>
      <c r="AF74">
        <v>0</v>
      </c>
      <c r="AG74">
        <v>0</v>
      </c>
      <c r="AH74" t="s">
        <v>94</v>
      </c>
      <c r="AI74" s="1">
        <v>44536.478819444441</v>
      </c>
      <c r="AJ74">
        <v>399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26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286</v>
      </c>
      <c r="B75" t="s">
        <v>80</v>
      </c>
      <c r="C75" t="s">
        <v>269</v>
      </c>
      <c r="D75" t="s">
        <v>82</v>
      </c>
      <c r="E75" s="2" t="str">
        <f>HYPERLINK("capsilon://?command=openfolder&amp;siteaddress=FAM.docvelocity-na8.net&amp;folderid=FX9CED6296-9E2D-2ADD-D7E9-5847153A7EE9","FX211010141")</f>
        <v>FX211010141</v>
      </c>
      <c r="F75" t="s">
        <v>19</v>
      </c>
      <c r="G75" t="s">
        <v>19</v>
      </c>
      <c r="H75" t="s">
        <v>83</v>
      </c>
      <c r="I75" t="s">
        <v>270</v>
      </c>
      <c r="J75">
        <v>76</v>
      </c>
      <c r="K75" t="s">
        <v>85</v>
      </c>
      <c r="L75" t="s">
        <v>86</v>
      </c>
      <c r="M75" t="s">
        <v>87</v>
      </c>
      <c r="N75">
        <v>2</v>
      </c>
      <c r="O75" s="1">
        <v>44536.45585648148</v>
      </c>
      <c r="P75" s="1">
        <v>44536.479872685188</v>
      </c>
      <c r="Q75">
        <v>968</v>
      </c>
      <c r="R75">
        <v>1107</v>
      </c>
      <c r="S75" t="b">
        <v>0</v>
      </c>
      <c r="T75" t="s">
        <v>88</v>
      </c>
      <c r="U75" t="b">
        <v>1</v>
      </c>
      <c r="V75" t="s">
        <v>114</v>
      </c>
      <c r="W75" s="1">
        <v>44536.462523148148</v>
      </c>
      <c r="X75">
        <v>565</v>
      </c>
      <c r="Y75">
        <v>74</v>
      </c>
      <c r="Z75">
        <v>0</v>
      </c>
      <c r="AA75">
        <v>74</v>
      </c>
      <c r="AB75">
        <v>0</v>
      </c>
      <c r="AC75">
        <v>46</v>
      </c>
      <c r="AD75">
        <v>2</v>
      </c>
      <c r="AE75">
        <v>0</v>
      </c>
      <c r="AF75">
        <v>0</v>
      </c>
      <c r="AG75">
        <v>0</v>
      </c>
      <c r="AH75" t="s">
        <v>94</v>
      </c>
      <c r="AI75" s="1">
        <v>44536.479872685188</v>
      </c>
      <c r="AJ75">
        <v>536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287</v>
      </c>
      <c r="B76" t="s">
        <v>80</v>
      </c>
      <c r="C76" t="s">
        <v>288</v>
      </c>
      <c r="D76" t="s">
        <v>82</v>
      </c>
      <c r="E76" s="2" t="str">
        <f>HYPERLINK("capsilon://?command=openfolder&amp;siteaddress=FAM.docvelocity-na8.net&amp;folderid=FX7D9E4881-5C36-2635-282C-24F021D5D762","FX211110179")</f>
        <v>FX211110179</v>
      </c>
      <c r="F76" t="s">
        <v>19</v>
      </c>
      <c r="G76" t="s">
        <v>19</v>
      </c>
      <c r="H76" t="s">
        <v>83</v>
      </c>
      <c r="I76" t="s">
        <v>289</v>
      </c>
      <c r="J76">
        <v>66</v>
      </c>
      <c r="K76" t="s">
        <v>85</v>
      </c>
      <c r="L76" t="s">
        <v>86</v>
      </c>
      <c r="M76" t="s">
        <v>87</v>
      </c>
      <c r="N76">
        <v>2</v>
      </c>
      <c r="O76" s="1">
        <v>44536.457256944443</v>
      </c>
      <c r="P76" s="1">
        <v>44536.479155092595</v>
      </c>
      <c r="Q76">
        <v>1411</v>
      </c>
      <c r="R76">
        <v>481</v>
      </c>
      <c r="S76" t="b">
        <v>0</v>
      </c>
      <c r="T76" t="s">
        <v>88</v>
      </c>
      <c r="U76" t="b">
        <v>0</v>
      </c>
      <c r="V76" t="s">
        <v>98</v>
      </c>
      <c r="W76" s="1">
        <v>44536.460787037038</v>
      </c>
      <c r="X76">
        <v>301</v>
      </c>
      <c r="Y76">
        <v>52</v>
      </c>
      <c r="Z76">
        <v>0</v>
      </c>
      <c r="AA76">
        <v>52</v>
      </c>
      <c r="AB76">
        <v>0</v>
      </c>
      <c r="AC76">
        <v>29</v>
      </c>
      <c r="AD76">
        <v>14</v>
      </c>
      <c r="AE76">
        <v>0</v>
      </c>
      <c r="AF76">
        <v>0</v>
      </c>
      <c r="AG76">
        <v>0</v>
      </c>
      <c r="AH76" t="s">
        <v>168</v>
      </c>
      <c r="AI76" s="1">
        <v>44536.479155092595</v>
      </c>
      <c r="AJ76">
        <v>175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290</v>
      </c>
      <c r="B77" t="s">
        <v>80</v>
      </c>
      <c r="C77" t="s">
        <v>178</v>
      </c>
      <c r="D77" t="s">
        <v>82</v>
      </c>
      <c r="E77" s="2" t="str">
        <f>HYPERLINK("capsilon://?command=openfolder&amp;siteaddress=FAM.docvelocity-na8.net&amp;folderid=FXF758AAC3-9841-7C60-CE35-81ABAF26ED49","FX211013179")</f>
        <v>FX211013179</v>
      </c>
      <c r="F77" t="s">
        <v>19</v>
      </c>
      <c r="G77" t="s">
        <v>19</v>
      </c>
      <c r="H77" t="s">
        <v>83</v>
      </c>
      <c r="I77" t="s">
        <v>291</v>
      </c>
      <c r="J77">
        <v>66</v>
      </c>
      <c r="K77" t="s">
        <v>85</v>
      </c>
      <c r="L77" t="s">
        <v>86</v>
      </c>
      <c r="M77" t="s">
        <v>87</v>
      </c>
      <c r="N77">
        <v>1</v>
      </c>
      <c r="O77" s="1">
        <v>44536.460439814815</v>
      </c>
      <c r="P77" s="1">
        <v>44536.475138888891</v>
      </c>
      <c r="Q77">
        <v>943</v>
      </c>
      <c r="R77">
        <v>327</v>
      </c>
      <c r="S77" t="b">
        <v>0</v>
      </c>
      <c r="T77" t="s">
        <v>88</v>
      </c>
      <c r="U77" t="b">
        <v>0</v>
      </c>
      <c r="V77" t="s">
        <v>160</v>
      </c>
      <c r="W77" s="1">
        <v>44536.475138888891</v>
      </c>
      <c r="X77">
        <v>94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66</v>
      </c>
      <c r="AE77">
        <v>52</v>
      </c>
      <c r="AF77">
        <v>0</v>
      </c>
      <c r="AG77">
        <v>1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292</v>
      </c>
      <c r="B78" t="s">
        <v>80</v>
      </c>
      <c r="C78" t="s">
        <v>293</v>
      </c>
      <c r="D78" t="s">
        <v>82</v>
      </c>
      <c r="E78" s="2" t="str">
        <f>HYPERLINK("capsilon://?command=openfolder&amp;siteaddress=FAM.docvelocity-na8.net&amp;folderid=FXD73DD0BF-0DF5-CC11-9235-94BCDA925EFB","FX21118430")</f>
        <v>FX21118430</v>
      </c>
      <c r="F78" t="s">
        <v>19</v>
      </c>
      <c r="G78" t="s">
        <v>19</v>
      </c>
      <c r="H78" t="s">
        <v>83</v>
      </c>
      <c r="I78" t="s">
        <v>294</v>
      </c>
      <c r="J78">
        <v>66</v>
      </c>
      <c r="K78" t="s">
        <v>85</v>
      </c>
      <c r="L78" t="s">
        <v>86</v>
      </c>
      <c r="M78" t="s">
        <v>87</v>
      </c>
      <c r="N78">
        <v>2</v>
      </c>
      <c r="O78" s="1">
        <v>44536.471145833333</v>
      </c>
      <c r="P78" s="1">
        <v>44536.479386574072</v>
      </c>
      <c r="Q78">
        <v>519</v>
      </c>
      <c r="R78">
        <v>193</v>
      </c>
      <c r="S78" t="b">
        <v>0</v>
      </c>
      <c r="T78" t="s">
        <v>88</v>
      </c>
      <c r="U78" t="b">
        <v>0</v>
      </c>
      <c r="V78" t="s">
        <v>114</v>
      </c>
      <c r="W78" s="1">
        <v>44536.474560185183</v>
      </c>
      <c r="X78">
        <v>145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66</v>
      </c>
      <c r="AE78">
        <v>0</v>
      </c>
      <c r="AF78">
        <v>0</v>
      </c>
      <c r="AG78">
        <v>0</v>
      </c>
      <c r="AH78" t="s">
        <v>168</v>
      </c>
      <c r="AI78" s="1">
        <v>44536.479386574072</v>
      </c>
      <c r="AJ78">
        <v>19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66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295</v>
      </c>
      <c r="B79" t="s">
        <v>80</v>
      </c>
      <c r="C79" t="s">
        <v>296</v>
      </c>
      <c r="D79" t="s">
        <v>82</v>
      </c>
      <c r="E79" s="2" t="str">
        <f>HYPERLINK("capsilon://?command=openfolder&amp;siteaddress=FAM.docvelocity-na8.net&amp;folderid=FX5E684337-A19B-34BF-A2A3-5F6BBACFE47F","FX21114392")</f>
        <v>FX21114392</v>
      </c>
      <c r="F79" t="s">
        <v>19</v>
      </c>
      <c r="G79" t="s">
        <v>19</v>
      </c>
      <c r="H79" t="s">
        <v>83</v>
      </c>
      <c r="I79" t="s">
        <v>297</v>
      </c>
      <c r="J79">
        <v>66</v>
      </c>
      <c r="K79" t="s">
        <v>85</v>
      </c>
      <c r="L79" t="s">
        <v>86</v>
      </c>
      <c r="M79" t="s">
        <v>87</v>
      </c>
      <c r="N79">
        <v>1</v>
      </c>
      <c r="O79" s="1">
        <v>44536.471273148149</v>
      </c>
      <c r="P79" s="1">
        <v>44536.488298611112</v>
      </c>
      <c r="Q79">
        <v>915</v>
      </c>
      <c r="R79">
        <v>556</v>
      </c>
      <c r="S79" t="b">
        <v>0</v>
      </c>
      <c r="T79" t="s">
        <v>88</v>
      </c>
      <c r="U79" t="b">
        <v>0</v>
      </c>
      <c r="V79" t="s">
        <v>160</v>
      </c>
      <c r="W79" s="1">
        <v>44536.488298611112</v>
      </c>
      <c r="X79">
        <v>156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66</v>
      </c>
      <c r="AE79">
        <v>52</v>
      </c>
      <c r="AF79">
        <v>0</v>
      </c>
      <c r="AG79">
        <v>1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298</v>
      </c>
      <c r="B80" t="s">
        <v>80</v>
      </c>
      <c r="C80" t="s">
        <v>293</v>
      </c>
      <c r="D80" t="s">
        <v>82</v>
      </c>
      <c r="E80" s="2" t="str">
        <f>HYPERLINK("capsilon://?command=openfolder&amp;siteaddress=FAM.docvelocity-na8.net&amp;folderid=FXD73DD0BF-0DF5-CC11-9235-94BCDA925EFB","FX21118430")</f>
        <v>FX21118430</v>
      </c>
      <c r="F80" t="s">
        <v>19</v>
      </c>
      <c r="G80" t="s">
        <v>19</v>
      </c>
      <c r="H80" t="s">
        <v>83</v>
      </c>
      <c r="I80" t="s">
        <v>299</v>
      </c>
      <c r="J80">
        <v>66</v>
      </c>
      <c r="K80" t="s">
        <v>85</v>
      </c>
      <c r="L80" t="s">
        <v>86</v>
      </c>
      <c r="M80" t="s">
        <v>87</v>
      </c>
      <c r="N80">
        <v>2</v>
      </c>
      <c r="O80" s="1">
        <v>44536.471759259257</v>
      </c>
      <c r="P80" s="1">
        <v>44536.479849537034</v>
      </c>
      <c r="Q80">
        <v>559</v>
      </c>
      <c r="R80">
        <v>140</v>
      </c>
      <c r="S80" t="b">
        <v>0</v>
      </c>
      <c r="T80" t="s">
        <v>88</v>
      </c>
      <c r="U80" t="b">
        <v>0</v>
      </c>
      <c r="V80" t="s">
        <v>146</v>
      </c>
      <c r="W80" s="1">
        <v>44536.473287037035</v>
      </c>
      <c r="X80">
        <v>50</v>
      </c>
      <c r="Y80">
        <v>0</v>
      </c>
      <c r="Z80">
        <v>0</v>
      </c>
      <c r="AA80">
        <v>0</v>
      </c>
      <c r="AB80">
        <v>52</v>
      </c>
      <c r="AC80">
        <v>0</v>
      </c>
      <c r="AD80">
        <v>66</v>
      </c>
      <c r="AE80">
        <v>0</v>
      </c>
      <c r="AF80">
        <v>0</v>
      </c>
      <c r="AG80">
        <v>0</v>
      </c>
      <c r="AH80" t="s">
        <v>99</v>
      </c>
      <c r="AI80" s="1">
        <v>44536.479849537034</v>
      </c>
      <c r="AJ80">
        <v>72</v>
      </c>
      <c r="AK80">
        <v>0</v>
      </c>
      <c r="AL80">
        <v>0</v>
      </c>
      <c r="AM80">
        <v>0</v>
      </c>
      <c r="AN80">
        <v>52</v>
      </c>
      <c r="AO80">
        <v>0</v>
      </c>
      <c r="AP80">
        <v>66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300</v>
      </c>
      <c r="B81" t="s">
        <v>80</v>
      </c>
      <c r="C81" t="s">
        <v>293</v>
      </c>
      <c r="D81" t="s">
        <v>82</v>
      </c>
      <c r="E81" s="2" t="str">
        <f>HYPERLINK("capsilon://?command=openfolder&amp;siteaddress=FAM.docvelocity-na8.net&amp;folderid=FXD73DD0BF-0DF5-CC11-9235-94BCDA925EFB","FX21118430")</f>
        <v>FX21118430</v>
      </c>
      <c r="F81" t="s">
        <v>19</v>
      </c>
      <c r="G81" t="s">
        <v>19</v>
      </c>
      <c r="H81" t="s">
        <v>83</v>
      </c>
      <c r="I81" t="s">
        <v>301</v>
      </c>
      <c r="J81">
        <v>66</v>
      </c>
      <c r="K81" t="s">
        <v>85</v>
      </c>
      <c r="L81" t="s">
        <v>86</v>
      </c>
      <c r="M81" t="s">
        <v>87</v>
      </c>
      <c r="N81">
        <v>2</v>
      </c>
      <c r="O81" s="1">
        <v>44536.474756944444</v>
      </c>
      <c r="P81" s="1">
        <v>44536.47960648148</v>
      </c>
      <c r="Q81">
        <v>366</v>
      </c>
      <c r="R81">
        <v>53</v>
      </c>
      <c r="S81" t="b">
        <v>0</v>
      </c>
      <c r="T81" t="s">
        <v>88</v>
      </c>
      <c r="U81" t="b">
        <v>0</v>
      </c>
      <c r="V81" t="s">
        <v>132</v>
      </c>
      <c r="W81" s="1">
        <v>44536.475590277776</v>
      </c>
      <c r="X81">
        <v>29</v>
      </c>
      <c r="Y81">
        <v>0</v>
      </c>
      <c r="Z81">
        <v>0</v>
      </c>
      <c r="AA81">
        <v>0</v>
      </c>
      <c r="AB81">
        <v>52</v>
      </c>
      <c r="AC81">
        <v>0</v>
      </c>
      <c r="AD81">
        <v>66</v>
      </c>
      <c r="AE81">
        <v>0</v>
      </c>
      <c r="AF81">
        <v>0</v>
      </c>
      <c r="AG81">
        <v>0</v>
      </c>
      <c r="AH81" t="s">
        <v>168</v>
      </c>
      <c r="AI81" s="1">
        <v>44536.47960648148</v>
      </c>
      <c r="AJ81">
        <v>18</v>
      </c>
      <c r="AK81">
        <v>0</v>
      </c>
      <c r="AL81">
        <v>0</v>
      </c>
      <c r="AM81">
        <v>0</v>
      </c>
      <c r="AN81">
        <v>52</v>
      </c>
      <c r="AO81">
        <v>0</v>
      </c>
      <c r="AP81">
        <v>66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302</v>
      </c>
      <c r="B82" t="s">
        <v>80</v>
      </c>
      <c r="C82" t="s">
        <v>151</v>
      </c>
      <c r="D82" t="s">
        <v>82</v>
      </c>
      <c r="E82" s="2" t="str">
        <f>HYPERLINK("capsilon://?command=openfolder&amp;siteaddress=FAM.docvelocity-na8.net&amp;folderid=FXF76116A9-C038-106A-1336-4AD44F20583E","FX21116975")</f>
        <v>FX21116975</v>
      </c>
      <c r="F82" t="s">
        <v>19</v>
      </c>
      <c r="G82" t="s">
        <v>19</v>
      </c>
      <c r="H82" t="s">
        <v>83</v>
      </c>
      <c r="I82" t="s">
        <v>303</v>
      </c>
      <c r="J82">
        <v>66</v>
      </c>
      <c r="K82" t="s">
        <v>85</v>
      </c>
      <c r="L82" t="s">
        <v>86</v>
      </c>
      <c r="M82" t="s">
        <v>87</v>
      </c>
      <c r="N82">
        <v>2</v>
      </c>
      <c r="O82" s="1">
        <v>44536.475127314814</v>
      </c>
      <c r="P82" s="1">
        <v>44536.483287037037</v>
      </c>
      <c r="Q82">
        <v>504</v>
      </c>
      <c r="R82">
        <v>201</v>
      </c>
      <c r="S82" t="b">
        <v>0</v>
      </c>
      <c r="T82" t="s">
        <v>88</v>
      </c>
      <c r="U82" t="b">
        <v>0</v>
      </c>
      <c r="V82" t="s">
        <v>146</v>
      </c>
      <c r="W82" s="1">
        <v>44536.481793981482</v>
      </c>
      <c r="X82">
        <v>31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66</v>
      </c>
      <c r="AE82">
        <v>0</v>
      </c>
      <c r="AF82">
        <v>0</v>
      </c>
      <c r="AG82">
        <v>0</v>
      </c>
      <c r="AH82" t="s">
        <v>99</v>
      </c>
      <c r="AI82" s="1">
        <v>44536.483287037037</v>
      </c>
      <c r="AJ82">
        <v>113</v>
      </c>
      <c r="AK82">
        <v>0</v>
      </c>
      <c r="AL82">
        <v>0</v>
      </c>
      <c r="AM82">
        <v>0</v>
      </c>
      <c r="AN82">
        <v>52</v>
      </c>
      <c r="AO82">
        <v>0</v>
      </c>
      <c r="AP82">
        <v>66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304</v>
      </c>
      <c r="B83" t="s">
        <v>80</v>
      </c>
      <c r="C83" t="s">
        <v>178</v>
      </c>
      <c r="D83" t="s">
        <v>82</v>
      </c>
      <c r="E83" s="2" t="str">
        <f>HYPERLINK("capsilon://?command=openfolder&amp;siteaddress=FAM.docvelocity-na8.net&amp;folderid=FXF758AAC3-9841-7C60-CE35-81ABAF26ED49","FX211013179")</f>
        <v>FX211013179</v>
      </c>
      <c r="F83" t="s">
        <v>19</v>
      </c>
      <c r="G83" t="s">
        <v>19</v>
      </c>
      <c r="H83" t="s">
        <v>83</v>
      </c>
      <c r="I83" t="s">
        <v>291</v>
      </c>
      <c r="J83">
        <v>66</v>
      </c>
      <c r="K83" t="s">
        <v>85</v>
      </c>
      <c r="L83" t="s">
        <v>86</v>
      </c>
      <c r="M83" t="s">
        <v>87</v>
      </c>
      <c r="N83">
        <v>2</v>
      </c>
      <c r="O83" s="1">
        <v>44536.475555555553</v>
      </c>
      <c r="P83" s="1">
        <v>44536.499502314815</v>
      </c>
      <c r="Q83">
        <v>307</v>
      </c>
      <c r="R83">
        <v>1762</v>
      </c>
      <c r="S83" t="b">
        <v>0</v>
      </c>
      <c r="T83" t="s">
        <v>88</v>
      </c>
      <c r="U83" t="b">
        <v>1</v>
      </c>
      <c r="V83" t="s">
        <v>132</v>
      </c>
      <c r="W83" s="1">
        <v>44536.487060185187</v>
      </c>
      <c r="X83">
        <v>759</v>
      </c>
      <c r="Y83">
        <v>52</v>
      </c>
      <c r="Z83">
        <v>0</v>
      </c>
      <c r="AA83">
        <v>52</v>
      </c>
      <c r="AB83">
        <v>0</v>
      </c>
      <c r="AC83">
        <v>35</v>
      </c>
      <c r="AD83">
        <v>14</v>
      </c>
      <c r="AE83">
        <v>0</v>
      </c>
      <c r="AF83">
        <v>0</v>
      </c>
      <c r="AG83">
        <v>0</v>
      </c>
      <c r="AH83" t="s">
        <v>94</v>
      </c>
      <c r="AI83" s="1">
        <v>44536.499502314815</v>
      </c>
      <c r="AJ83">
        <v>952</v>
      </c>
      <c r="AK83">
        <v>5</v>
      </c>
      <c r="AL83">
        <v>0</v>
      </c>
      <c r="AM83">
        <v>5</v>
      </c>
      <c r="AN83">
        <v>0</v>
      </c>
      <c r="AO83">
        <v>5</v>
      </c>
      <c r="AP83">
        <v>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305</v>
      </c>
      <c r="B84" t="s">
        <v>80</v>
      </c>
      <c r="C84" t="s">
        <v>151</v>
      </c>
      <c r="D84" t="s">
        <v>82</v>
      </c>
      <c r="E84" s="2" t="str">
        <f>HYPERLINK("capsilon://?command=openfolder&amp;siteaddress=FAM.docvelocity-na8.net&amp;folderid=FXF76116A9-C038-106A-1336-4AD44F20583E","FX21116975")</f>
        <v>FX21116975</v>
      </c>
      <c r="F84" t="s">
        <v>19</v>
      </c>
      <c r="G84" t="s">
        <v>19</v>
      </c>
      <c r="H84" t="s">
        <v>83</v>
      </c>
      <c r="I84" t="s">
        <v>306</v>
      </c>
      <c r="J84">
        <v>70</v>
      </c>
      <c r="K84" t="s">
        <v>85</v>
      </c>
      <c r="L84" t="s">
        <v>86</v>
      </c>
      <c r="M84" t="s">
        <v>87</v>
      </c>
      <c r="N84">
        <v>2</v>
      </c>
      <c r="O84" s="1">
        <v>44536.476087962961</v>
      </c>
      <c r="P84" s="1">
        <v>44536.494016203702</v>
      </c>
      <c r="Q84">
        <v>470</v>
      </c>
      <c r="R84">
        <v>1079</v>
      </c>
      <c r="S84" t="b">
        <v>0</v>
      </c>
      <c r="T84" t="s">
        <v>88</v>
      </c>
      <c r="U84" t="b">
        <v>0</v>
      </c>
      <c r="V84" t="s">
        <v>121</v>
      </c>
      <c r="W84" s="1">
        <v>44536.489895833336</v>
      </c>
      <c r="X84">
        <v>713</v>
      </c>
      <c r="Y84">
        <v>50</v>
      </c>
      <c r="Z84">
        <v>0</v>
      </c>
      <c r="AA84">
        <v>50</v>
      </c>
      <c r="AB84">
        <v>0</v>
      </c>
      <c r="AC84">
        <v>16</v>
      </c>
      <c r="AD84">
        <v>20</v>
      </c>
      <c r="AE84">
        <v>0</v>
      </c>
      <c r="AF84">
        <v>0</v>
      </c>
      <c r="AG84">
        <v>0</v>
      </c>
      <c r="AH84" t="s">
        <v>94</v>
      </c>
      <c r="AI84" s="1">
        <v>44536.494016203702</v>
      </c>
      <c r="AJ84">
        <v>350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19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307</v>
      </c>
      <c r="B85" t="s">
        <v>80</v>
      </c>
      <c r="C85" t="s">
        <v>296</v>
      </c>
      <c r="D85" t="s">
        <v>82</v>
      </c>
      <c r="E85" s="2" t="str">
        <f>HYPERLINK("capsilon://?command=openfolder&amp;siteaddress=FAM.docvelocity-na8.net&amp;folderid=FX5E684337-A19B-34BF-A2A3-5F6BBACFE47F","FX21114392")</f>
        <v>FX21114392</v>
      </c>
      <c r="F85" t="s">
        <v>19</v>
      </c>
      <c r="G85" t="s">
        <v>19</v>
      </c>
      <c r="H85" t="s">
        <v>83</v>
      </c>
      <c r="I85" t="s">
        <v>297</v>
      </c>
      <c r="J85">
        <v>38</v>
      </c>
      <c r="K85" t="s">
        <v>85</v>
      </c>
      <c r="L85" t="s">
        <v>86</v>
      </c>
      <c r="M85" t="s">
        <v>87</v>
      </c>
      <c r="N85">
        <v>2</v>
      </c>
      <c r="O85" s="1">
        <v>44536.488634259258</v>
      </c>
      <c r="P85" s="1">
        <v>44536.504108796296</v>
      </c>
      <c r="Q85">
        <v>266</v>
      </c>
      <c r="R85">
        <v>1071</v>
      </c>
      <c r="S85" t="b">
        <v>0</v>
      </c>
      <c r="T85" t="s">
        <v>88</v>
      </c>
      <c r="U85" t="b">
        <v>1</v>
      </c>
      <c r="V85" t="s">
        <v>132</v>
      </c>
      <c r="W85" s="1">
        <v>44536.49527777778</v>
      </c>
      <c r="X85">
        <v>490</v>
      </c>
      <c r="Y85">
        <v>37</v>
      </c>
      <c r="Z85">
        <v>0</v>
      </c>
      <c r="AA85">
        <v>37</v>
      </c>
      <c r="AB85">
        <v>0</v>
      </c>
      <c r="AC85">
        <v>12</v>
      </c>
      <c r="AD85">
        <v>1</v>
      </c>
      <c r="AE85">
        <v>0</v>
      </c>
      <c r="AF85">
        <v>0</v>
      </c>
      <c r="AG85">
        <v>0</v>
      </c>
      <c r="AH85" t="s">
        <v>142</v>
      </c>
      <c r="AI85" s="1">
        <v>44536.504108796296</v>
      </c>
      <c r="AJ85">
        <v>90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308</v>
      </c>
      <c r="B86" t="s">
        <v>80</v>
      </c>
      <c r="C86" t="s">
        <v>293</v>
      </c>
      <c r="D86" t="s">
        <v>82</v>
      </c>
      <c r="E86" s="2" t="str">
        <f>HYPERLINK("capsilon://?command=openfolder&amp;siteaddress=FAM.docvelocity-na8.net&amp;folderid=FXD73DD0BF-0DF5-CC11-9235-94BCDA925EFB","FX21118430")</f>
        <v>FX21118430</v>
      </c>
      <c r="F86" t="s">
        <v>19</v>
      </c>
      <c r="G86" t="s">
        <v>19</v>
      </c>
      <c r="H86" t="s">
        <v>83</v>
      </c>
      <c r="I86" t="s">
        <v>309</v>
      </c>
      <c r="J86">
        <v>66</v>
      </c>
      <c r="K86" t="s">
        <v>85</v>
      </c>
      <c r="L86" t="s">
        <v>86</v>
      </c>
      <c r="M86" t="s">
        <v>87</v>
      </c>
      <c r="N86">
        <v>2</v>
      </c>
      <c r="O86" s="1">
        <v>44536.491180555553</v>
      </c>
      <c r="P86" s="1">
        <v>44536.49423611111</v>
      </c>
      <c r="Q86">
        <v>203</v>
      </c>
      <c r="R86">
        <v>61</v>
      </c>
      <c r="S86" t="b">
        <v>0</v>
      </c>
      <c r="T86" t="s">
        <v>88</v>
      </c>
      <c r="U86" t="b">
        <v>0</v>
      </c>
      <c r="V86" t="s">
        <v>146</v>
      </c>
      <c r="W86" s="1">
        <v>44536.491909722223</v>
      </c>
      <c r="X86">
        <v>24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66</v>
      </c>
      <c r="AE86">
        <v>0</v>
      </c>
      <c r="AF86">
        <v>0</v>
      </c>
      <c r="AG86">
        <v>0</v>
      </c>
      <c r="AH86" t="s">
        <v>94</v>
      </c>
      <c r="AI86" s="1">
        <v>44536.49423611111</v>
      </c>
      <c r="AJ86">
        <v>18</v>
      </c>
      <c r="AK86">
        <v>0</v>
      </c>
      <c r="AL86">
        <v>0</v>
      </c>
      <c r="AM86">
        <v>0</v>
      </c>
      <c r="AN86">
        <v>52</v>
      </c>
      <c r="AO86">
        <v>0</v>
      </c>
      <c r="AP86">
        <v>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310</v>
      </c>
      <c r="B87" t="s">
        <v>80</v>
      </c>
      <c r="C87" t="s">
        <v>311</v>
      </c>
      <c r="D87" t="s">
        <v>82</v>
      </c>
      <c r="E87" s="2" t="str">
        <f>HYPERLINK("capsilon://?command=openfolder&amp;siteaddress=FAM.docvelocity-na8.net&amp;folderid=FX57323BB3-A5E9-B42C-FA98-A659D591B610","FX21116544")</f>
        <v>FX21116544</v>
      </c>
      <c r="F87" t="s">
        <v>19</v>
      </c>
      <c r="G87" t="s">
        <v>19</v>
      </c>
      <c r="H87" t="s">
        <v>83</v>
      </c>
      <c r="I87" t="s">
        <v>312</v>
      </c>
      <c r="J87">
        <v>66</v>
      </c>
      <c r="K87" t="s">
        <v>85</v>
      </c>
      <c r="L87" t="s">
        <v>86</v>
      </c>
      <c r="M87" t="s">
        <v>87</v>
      </c>
      <c r="N87">
        <v>2</v>
      </c>
      <c r="O87" s="1">
        <v>44531.485752314817</v>
      </c>
      <c r="P87" s="1">
        <v>44531.524027777778</v>
      </c>
      <c r="Q87">
        <v>2808</v>
      </c>
      <c r="R87">
        <v>499</v>
      </c>
      <c r="S87" t="b">
        <v>0</v>
      </c>
      <c r="T87" t="s">
        <v>88</v>
      </c>
      <c r="U87" t="b">
        <v>0</v>
      </c>
      <c r="V87" t="s">
        <v>132</v>
      </c>
      <c r="W87" s="1">
        <v>44531.493379629632</v>
      </c>
      <c r="X87">
        <v>293</v>
      </c>
      <c r="Y87">
        <v>52</v>
      </c>
      <c r="Z87">
        <v>0</v>
      </c>
      <c r="AA87">
        <v>52</v>
      </c>
      <c r="AB87">
        <v>0</v>
      </c>
      <c r="AC87">
        <v>27</v>
      </c>
      <c r="AD87">
        <v>14</v>
      </c>
      <c r="AE87">
        <v>0</v>
      </c>
      <c r="AF87">
        <v>0</v>
      </c>
      <c r="AG87">
        <v>0</v>
      </c>
      <c r="AH87" t="s">
        <v>168</v>
      </c>
      <c r="AI87" s="1">
        <v>44531.524027777778</v>
      </c>
      <c r="AJ87">
        <v>206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14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313</v>
      </c>
      <c r="B88" t="s">
        <v>80</v>
      </c>
      <c r="C88" t="s">
        <v>314</v>
      </c>
      <c r="D88" t="s">
        <v>82</v>
      </c>
      <c r="E88" s="2" t="str">
        <f>HYPERLINK("capsilon://?command=openfolder&amp;siteaddress=FAM.docvelocity-na8.net&amp;folderid=FXCA52ECD6-D3B9-DA77-56A4-D23334CFD821","FX211291")</f>
        <v>FX211291</v>
      </c>
      <c r="F88" t="s">
        <v>19</v>
      </c>
      <c r="G88" t="s">
        <v>19</v>
      </c>
      <c r="H88" t="s">
        <v>83</v>
      </c>
      <c r="I88" t="s">
        <v>315</v>
      </c>
      <c r="J88">
        <v>66</v>
      </c>
      <c r="K88" t="s">
        <v>85</v>
      </c>
      <c r="L88" t="s">
        <v>86</v>
      </c>
      <c r="M88" t="s">
        <v>87</v>
      </c>
      <c r="N88">
        <v>2</v>
      </c>
      <c r="O88" s="1">
        <v>44536.497303240743</v>
      </c>
      <c r="P88" s="1">
        <v>44536.512615740743</v>
      </c>
      <c r="Q88">
        <v>131</v>
      </c>
      <c r="R88">
        <v>1192</v>
      </c>
      <c r="S88" t="b">
        <v>0</v>
      </c>
      <c r="T88" t="s">
        <v>88</v>
      </c>
      <c r="U88" t="b">
        <v>0</v>
      </c>
      <c r="V88" t="s">
        <v>153</v>
      </c>
      <c r="W88" s="1">
        <v>44536.5078587963</v>
      </c>
      <c r="X88">
        <v>877</v>
      </c>
      <c r="Y88">
        <v>52</v>
      </c>
      <c r="Z88">
        <v>0</v>
      </c>
      <c r="AA88">
        <v>52</v>
      </c>
      <c r="AB88">
        <v>0</v>
      </c>
      <c r="AC88">
        <v>44</v>
      </c>
      <c r="AD88">
        <v>14</v>
      </c>
      <c r="AE88">
        <v>0</v>
      </c>
      <c r="AF88">
        <v>0</v>
      </c>
      <c r="AG88">
        <v>0</v>
      </c>
      <c r="AH88" t="s">
        <v>168</v>
      </c>
      <c r="AI88" s="1">
        <v>44536.512615740743</v>
      </c>
      <c r="AJ88">
        <v>302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13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316</v>
      </c>
      <c r="B89" t="s">
        <v>80</v>
      </c>
      <c r="C89" t="s">
        <v>317</v>
      </c>
      <c r="D89" t="s">
        <v>82</v>
      </c>
      <c r="E89" s="2" t="str">
        <f>HYPERLINK("capsilon://?command=openfolder&amp;siteaddress=FAM.docvelocity-na8.net&amp;folderid=FXE2B4647B-FC94-B294-335F-2A7B5068B257","FX2111191")</f>
        <v>FX2111191</v>
      </c>
      <c r="F89" t="s">
        <v>19</v>
      </c>
      <c r="G89" t="s">
        <v>19</v>
      </c>
      <c r="H89" t="s">
        <v>83</v>
      </c>
      <c r="I89" t="s">
        <v>318</v>
      </c>
      <c r="J89">
        <v>66</v>
      </c>
      <c r="K89" t="s">
        <v>85</v>
      </c>
      <c r="L89" t="s">
        <v>86</v>
      </c>
      <c r="M89" t="s">
        <v>87</v>
      </c>
      <c r="N89">
        <v>2</v>
      </c>
      <c r="O89" s="1">
        <v>44536.515011574076</v>
      </c>
      <c r="P89" s="1">
        <v>44536.519502314812</v>
      </c>
      <c r="Q89">
        <v>283</v>
      </c>
      <c r="R89">
        <v>105</v>
      </c>
      <c r="S89" t="b">
        <v>0</v>
      </c>
      <c r="T89" t="s">
        <v>88</v>
      </c>
      <c r="U89" t="b">
        <v>0</v>
      </c>
      <c r="V89" t="s">
        <v>136</v>
      </c>
      <c r="W89" s="1">
        <v>44536.517870370371</v>
      </c>
      <c r="X89">
        <v>44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66</v>
      </c>
      <c r="AE89">
        <v>0</v>
      </c>
      <c r="AF89">
        <v>0</v>
      </c>
      <c r="AG89">
        <v>0</v>
      </c>
      <c r="AH89" t="s">
        <v>319</v>
      </c>
      <c r="AI89" s="1">
        <v>44536.519502314812</v>
      </c>
      <c r="AJ89">
        <v>16</v>
      </c>
      <c r="AK89">
        <v>0</v>
      </c>
      <c r="AL89">
        <v>0</v>
      </c>
      <c r="AM89">
        <v>0</v>
      </c>
      <c r="AN89">
        <v>52</v>
      </c>
      <c r="AO89">
        <v>0</v>
      </c>
      <c r="AP89">
        <v>66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320</v>
      </c>
      <c r="B90" t="s">
        <v>80</v>
      </c>
      <c r="C90" t="s">
        <v>317</v>
      </c>
      <c r="D90" t="s">
        <v>82</v>
      </c>
      <c r="E90" s="2" t="str">
        <f>HYPERLINK("capsilon://?command=openfolder&amp;siteaddress=FAM.docvelocity-na8.net&amp;folderid=FXE2B4647B-FC94-B294-335F-2A7B5068B257","FX2111191")</f>
        <v>FX2111191</v>
      </c>
      <c r="F90" t="s">
        <v>19</v>
      </c>
      <c r="G90" t="s">
        <v>19</v>
      </c>
      <c r="H90" t="s">
        <v>83</v>
      </c>
      <c r="I90" t="s">
        <v>321</v>
      </c>
      <c r="J90">
        <v>66</v>
      </c>
      <c r="K90" t="s">
        <v>85</v>
      </c>
      <c r="L90" t="s">
        <v>86</v>
      </c>
      <c r="M90" t="s">
        <v>87</v>
      </c>
      <c r="N90">
        <v>2</v>
      </c>
      <c r="O90" s="1">
        <v>44536.519768518519</v>
      </c>
      <c r="P90" s="1">
        <v>44536.521817129629</v>
      </c>
      <c r="Q90">
        <v>117</v>
      </c>
      <c r="R90">
        <v>60</v>
      </c>
      <c r="S90" t="b">
        <v>0</v>
      </c>
      <c r="T90" t="s">
        <v>88</v>
      </c>
      <c r="U90" t="b">
        <v>0</v>
      </c>
      <c r="V90" t="s">
        <v>136</v>
      </c>
      <c r="W90" s="1">
        <v>44536.520497685182</v>
      </c>
      <c r="X90">
        <v>18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66</v>
      </c>
      <c r="AE90">
        <v>0</v>
      </c>
      <c r="AF90">
        <v>0</v>
      </c>
      <c r="AG90">
        <v>0</v>
      </c>
      <c r="AH90" t="s">
        <v>89</v>
      </c>
      <c r="AI90" s="1">
        <v>44536.521817129629</v>
      </c>
      <c r="AJ90">
        <v>29</v>
      </c>
      <c r="AK90">
        <v>0</v>
      </c>
      <c r="AL90">
        <v>0</v>
      </c>
      <c r="AM90">
        <v>0</v>
      </c>
      <c r="AN90">
        <v>52</v>
      </c>
      <c r="AO90">
        <v>0</v>
      </c>
      <c r="AP90">
        <v>66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322</v>
      </c>
      <c r="B91" t="s">
        <v>80</v>
      </c>
      <c r="C91" t="s">
        <v>104</v>
      </c>
      <c r="D91" t="s">
        <v>82</v>
      </c>
      <c r="E91" s="2" t="str">
        <f>HYPERLINK("capsilon://?command=openfolder&amp;siteaddress=FAM.docvelocity-na8.net&amp;folderid=FXB6B629A5-A998-37BC-400E-4CC1F1199BF5","FX21114208")</f>
        <v>FX21114208</v>
      </c>
      <c r="F91" t="s">
        <v>19</v>
      </c>
      <c r="G91" t="s">
        <v>19</v>
      </c>
      <c r="H91" t="s">
        <v>83</v>
      </c>
      <c r="I91" t="s">
        <v>323</v>
      </c>
      <c r="J91">
        <v>66</v>
      </c>
      <c r="K91" t="s">
        <v>85</v>
      </c>
      <c r="L91" t="s">
        <v>86</v>
      </c>
      <c r="M91" t="s">
        <v>87</v>
      </c>
      <c r="N91">
        <v>2</v>
      </c>
      <c r="O91" s="1">
        <v>44536.534583333334</v>
      </c>
      <c r="P91" s="1">
        <v>44536.548125000001</v>
      </c>
      <c r="Q91">
        <v>605</v>
      </c>
      <c r="R91">
        <v>565</v>
      </c>
      <c r="S91" t="b">
        <v>0</v>
      </c>
      <c r="T91" t="s">
        <v>88</v>
      </c>
      <c r="U91" t="b">
        <v>0</v>
      </c>
      <c r="V91" t="s">
        <v>136</v>
      </c>
      <c r="W91" s="1">
        <v>44536.538715277777</v>
      </c>
      <c r="X91">
        <v>160</v>
      </c>
      <c r="Y91">
        <v>52</v>
      </c>
      <c r="Z91">
        <v>0</v>
      </c>
      <c r="AA91">
        <v>52</v>
      </c>
      <c r="AB91">
        <v>0</v>
      </c>
      <c r="AC91">
        <v>21</v>
      </c>
      <c r="AD91">
        <v>14</v>
      </c>
      <c r="AE91">
        <v>0</v>
      </c>
      <c r="AF91">
        <v>0</v>
      </c>
      <c r="AG91">
        <v>0</v>
      </c>
      <c r="AH91" t="s">
        <v>319</v>
      </c>
      <c r="AI91" s="1">
        <v>44536.548125000001</v>
      </c>
      <c r="AJ91">
        <v>330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12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324</v>
      </c>
      <c r="B92" t="s">
        <v>80</v>
      </c>
      <c r="C92" t="s">
        <v>325</v>
      </c>
      <c r="D92" t="s">
        <v>82</v>
      </c>
      <c r="E92" s="2" t="str">
        <f>HYPERLINK("capsilon://?command=openfolder&amp;siteaddress=FAM.docvelocity-na8.net&amp;folderid=FXCC250133-A2C3-1C1E-5D73-6C40023ECC5D","FX2112143")</f>
        <v>FX2112143</v>
      </c>
      <c r="F92" t="s">
        <v>19</v>
      </c>
      <c r="G92" t="s">
        <v>19</v>
      </c>
      <c r="H92" t="s">
        <v>83</v>
      </c>
      <c r="I92" t="s">
        <v>326</v>
      </c>
      <c r="J92">
        <v>98</v>
      </c>
      <c r="K92" t="s">
        <v>85</v>
      </c>
      <c r="L92" t="s">
        <v>86</v>
      </c>
      <c r="M92" t="s">
        <v>87</v>
      </c>
      <c r="N92">
        <v>1</v>
      </c>
      <c r="O92" s="1">
        <v>44536.538599537038</v>
      </c>
      <c r="P92" s="1">
        <v>44536.579837962963</v>
      </c>
      <c r="Q92">
        <v>3002</v>
      </c>
      <c r="R92">
        <v>561</v>
      </c>
      <c r="S92" t="b">
        <v>0</v>
      </c>
      <c r="T92" t="s">
        <v>88</v>
      </c>
      <c r="U92" t="b">
        <v>0</v>
      </c>
      <c r="V92" t="s">
        <v>125</v>
      </c>
      <c r="W92" s="1">
        <v>44536.579837962963</v>
      </c>
      <c r="X92">
        <v>427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98</v>
      </c>
      <c r="AE92">
        <v>79</v>
      </c>
      <c r="AF92">
        <v>0</v>
      </c>
      <c r="AG92">
        <v>3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327</v>
      </c>
      <c r="B93" t="s">
        <v>80</v>
      </c>
      <c r="C93" t="s">
        <v>328</v>
      </c>
      <c r="D93" t="s">
        <v>82</v>
      </c>
      <c r="E93" s="2" t="str">
        <f>HYPERLINK("capsilon://?command=openfolder&amp;siteaddress=FAM.docvelocity-na8.net&amp;folderid=FXEAACDBC1-A8C2-C659-3CC6-0F1B56BAAC8A","FX211112774")</f>
        <v>FX211112774</v>
      </c>
      <c r="F93" t="s">
        <v>19</v>
      </c>
      <c r="G93" t="s">
        <v>19</v>
      </c>
      <c r="H93" t="s">
        <v>83</v>
      </c>
      <c r="I93" t="s">
        <v>329</v>
      </c>
      <c r="J93">
        <v>33</v>
      </c>
      <c r="K93" t="s">
        <v>85</v>
      </c>
      <c r="L93" t="s">
        <v>86</v>
      </c>
      <c r="M93" t="s">
        <v>87</v>
      </c>
      <c r="N93">
        <v>2</v>
      </c>
      <c r="O93" s="1">
        <v>44536.561342592591</v>
      </c>
      <c r="P93" s="1">
        <v>44536.572847222225</v>
      </c>
      <c r="Q93">
        <v>794</v>
      </c>
      <c r="R93">
        <v>200</v>
      </c>
      <c r="S93" t="b">
        <v>0</v>
      </c>
      <c r="T93" t="s">
        <v>88</v>
      </c>
      <c r="U93" t="b">
        <v>0</v>
      </c>
      <c r="V93" t="s">
        <v>132</v>
      </c>
      <c r="W93" s="1">
        <v>44536.567893518521</v>
      </c>
      <c r="X93">
        <v>50</v>
      </c>
      <c r="Y93">
        <v>9</v>
      </c>
      <c r="Z93">
        <v>0</v>
      </c>
      <c r="AA93">
        <v>9</v>
      </c>
      <c r="AB93">
        <v>0</v>
      </c>
      <c r="AC93">
        <v>2</v>
      </c>
      <c r="AD93">
        <v>24</v>
      </c>
      <c r="AE93">
        <v>0</v>
      </c>
      <c r="AF93">
        <v>0</v>
      </c>
      <c r="AG93">
        <v>0</v>
      </c>
      <c r="AH93" t="s">
        <v>319</v>
      </c>
      <c r="AI93" s="1">
        <v>44536.572847222225</v>
      </c>
      <c r="AJ93">
        <v>143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24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330</v>
      </c>
      <c r="B94" t="s">
        <v>80</v>
      </c>
      <c r="C94" t="s">
        <v>331</v>
      </c>
      <c r="D94" t="s">
        <v>82</v>
      </c>
      <c r="E94" s="2" t="str">
        <f>HYPERLINK("capsilon://?command=openfolder&amp;siteaddress=FAM.docvelocity-na8.net&amp;folderid=FXDEFF9BBD-ABB3-205D-846E-F8799EDABE8D","FX211112088")</f>
        <v>FX211112088</v>
      </c>
      <c r="F94" t="s">
        <v>19</v>
      </c>
      <c r="G94" t="s">
        <v>19</v>
      </c>
      <c r="H94" t="s">
        <v>83</v>
      </c>
      <c r="I94" t="s">
        <v>332</v>
      </c>
      <c r="J94">
        <v>21</v>
      </c>
      <c r="K94" t="s">
        <v>85</v>
      </c>
      <c r="L94" t="s">
        <v>86</v>
      </c>
      <c r="M94" t="s">
        <v>87</v>
      </c>
      <c r="N94">
        <v>2</v>
      </c>
      <c r="O94" s="1">
        <v>44536.565752314818</v>
      </c>
      <c r="P94" s="1">
        <v>44536.573067129626</v>
      </c>
      <c r="Q94">
        <v>584</v>
      </c>
      <c r="R94">
        <v>48</v>
      </c>
      <c r="S94" t="b">
        <v>0</v>
      </c>
      <c r="T94" t="s">
        <v>88</v>
      </c>
      <c r="U94" t="b">
        <v>0</v>
      </c>
      <c r="V94" t="s">
        <v>132</v>
      </c>
      <c r="W94" s="1">
        <v>44536.568171296298</v>
      </c>
      <c r="X94">
        <v>23</v>
      </c>
      <c r="Y94">
        <v>0</v>
      </c>
      <c r="Z94">
        <v>0</v>
      </c>
      <c r="AA94">
        <v>0</v>
      </c>
      <c r="AB94">
        <v>9</v>
      </c>
      <c r="AC94">
        <v>0</v>
      </c>
      <c r="AD94">
        <v>21</v>
      </c>
      <c r="AE94">
        <v>0</v>
      </c>
      <c r="AF94">
        <v>0</v>
      </c>
      <c r="AG94">
        <v>0</v>
      </c>
      <c r="AH94" t="s">
        <v>319</v>
      </c>
      <c r="AI94" s="1">
        <v>44536.573067129626</v>
      </c>
      <c r="AJ94">
        <v>18</v>
      </c>
      <c r="AK94">
        <v>0</v>
      </c>
      <c r="AL94">
        <v>0</v>
      </c>
      <c r="AM94">
        <v>0</v>
      </c>
      <c r="AN94">
        <v>9</v>
      </c>
      <c r="AO94">
        <v>0</v>
      </c>
      <c r="AP94">
        <v>21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333</v>
      </c>
      <c r="B95" t="s">
        <v>80</v>
      </c>
      <c r="C95" t="s">
        <v>334</v>
      </c>
      <c r="D95" t="s">
        <v>82</v>
      </c>
      <c r="E95" s="2" t="str">
        <f>HYPERLINK("capsilon://?command=openfolder&amp;siteaddress=FAM.docvelocity-na8.net&amp;folderid=FX5F582DDD-6966-B04D-B08E-065B70E46464","FX21116549")</f>
        <v>FX21116549</v>
      </c>
      <c r="F95" t="s">
        <v>19</v>
      </c>
      <c r="G95" t="s">
        <v>19</v>
      </c>
      <c r="H95" t="s">
        <v>83</v>
      </c>
      <c r="I95" t="s">
        <v>335</v>
      </c>
      <c r="J95">
        <v>38</v>
      </c>
      <c r="K95" t="s">
        <v>85</v>
      </c>
      <c r="L95" t="s">
        <v>86</v>
      </c>
      <c r="M95" t="s">
        <v>87</v>
      </c>
      <c r="N95">
        <v>2</v>
      </c>
      <c r="O95" s="1">
        <v>44536.568935185183</v>
      </c>
      <c r="P95" s="1">
        <v>44536.575972222221</v>
      </c>
      <c r="Q95">
        <v>148</v>
      </c>
      <c r="R95">
        <v>460</v>
      </c>
      <c r="S95" t="b">
        <v>0</v>
      </c>
      <c r="T95" t="s">
        <v>88</v>
      </c>
      <c r="U95" t="b">
        <v>0</v>
      </c>
      <c r="V95" t="s">
        <v>153</v>
      </c>
      <c r="W95" s="1">
        <v>44536.572199074071</v>
      </c>
      <c r="X95">
        <v>210</v>
      </c>
      <c r="Y95">
        <v>37</v>
      </c>
      <c r="Z95">
        <v>0</v>
      </c>
      <c r="AA95">
        <v>37</v>
      </c>
      <c r="AB95">
        <v>0</v>
      </c>
      <c r="AC95">
        <v>7</v>
      </c>
      <c r="AD95">
        <v>1</v>
      </c>
      <c r="AE95">
        <v>0</v>
      </c>
      <c r="AF95">
        <v>0</v>
      </c>
      <c r="AG95">
        <v>0</v>
      </c>
      <c r="AH95" t="s">
        <v>319</v>
      </c>
      <c r="AI95" s="1">
        <v>44536.575972222221</v>
      </c>
      <c r="AJ95">
        <v>250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336</v>
      </c>
      <c r="B96" t="s">
        <v>80</v>
      </c>
      <c r="C96" t="s">
        <v>325</v>
      </c>
      <c r="D96" t="s">
        <v>82</v>
      </c>
      <c r="E96" s="2" t="str">
        <f>HYPERLINK("capsilon://?command=openfolder&amp;siteaddress=FAM.docvelocity-na8.net&amp;folderid=FXCC250133-A2C3-1C1E-5D73-6C40023ECC5D","FX2112143")</f>
        <v>FX2112143</v>
      </c>
      <c r="F96" t="s">
        <v>19</v>
      </c>
      <c r="G96" t="s">
        <v>19</v>
      </c>
      <c r="H96" t="s">
        <v>83</v>
      </c>
      <c r="I96" t="s">
        <v>326</v>
      </c>
      <c r="J96">
        <v>130</v>
      </c>
      <c r="K96" t="s">
        <v>85</v>
      </c>
      <c r="L96" t="s">
        <v>86</v>
      </c>
      <c r="M96" t="s">
        <v>87</v>
      </c>
      <c r="N96">
        <v>2</v>
      </c>
      <c r="O96" s="1">
        <v>44536.580590277779</v>
      </c>
      <c r="P96" s="1">
        <v>44536.694513888891</v>
      </c>
      <c r="Q96">
        <v>6740</v>
      </c>
      <c r="R96">
        <v>3103</v>
      </c>
      <c r="S96" t="b">
        <v>0</v>
      </c>
      <c r="T96" t="s">
        <v>88</v>
      </c>
      <c r="U96" t="b">
        <v>1</v>
      </c>
      <c r="V96" t="s">
        <v>132</v>
      </c>
      <c r="W96" s="1">
        <v>44536.668530092589</v>
      </c>
      <c r="X96">
        <v>2393</v>
      </c>
      <c r="Y96">
        <v>106</v>
      </c>
      <c r="Z96">
        <v>0</v>
      </c>
      <c r="AA96">
        <v>106</v>
      </c>
      <c r="AB96">
        <v>0</v>
      </c>
      <c r="AC96">
        <v>55</v>
      </c>
      <c r="AD96">
        <v>24</v>
      </c>
      <c r="AE96">
        <v>0</v>
      </c>
      <c r="AF96">
        <v>0</v>
      </c>
      <c r="AG96">
        <v>0</v>
      </c>
      <c r="AH96" t="s">
        <v>201</v>
      </c>
      <c r="AI96" s="1">
        <v>44536.694513888891</v>
      </c>
      <c r="AJ96">
        <v>638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337</v>
      </c>
      <c r="B97" t="s">
        <v>80</v>
      </c>
      <c r="C97" t="s">
        <v>338</v>
      </c>
      <c r="D97" t="s">
        <v>82</v>
      </c>
      <c r="E97" s="2" t="str">
        <f>HYPERLINK("capsilon://?command=openfolder&amp;siteaddress=FAM.docvelocity-na8.net&amp;folderid=FXE507FBBB-4462-4023-9E21-D800015F2C39","FX21112517")</f>
        <v>FX21112517</v>
      </c>
      <c r="F97" t="s">
        <v>19</v>
      </c>
      <c r="G97" t="s">
        <v>19</v>
      </c>
      <c r="H97" t="s">
        <v>83</v>
      </c>
      <c r="I97" t="s">
        <v>339</v>
      </c>
      <c r="J97">
        <v>21</v>
      </c>
      <c r="K97" t="s">
        <v>85</v>
      </c>
      <c r="L97" t="s">
        <v>86</v>
      </c>
      <c r="M97" t="s">
        <v>87</v>
      </c>
      <c r="N97">
        <v>2</v>
      </c>
      <c r="O97" s="1">
        <v>44536.604467592595</v>
      </c>
      <c r="P97" s="1">
        <v>44536.640462962961</v>
      </c>
      <c r="Q97">
        <v>3043</v>
      </c>
      <c r="R97">
        <v>67</v>
      </c>
      <c r="S97" t="b">
        <v>0</v>
      </c>
      <c r="T97" t="s">
        <v>88</v>
      </c>
      <c r="U97" t="b">
        <v>0</v>
      </c>
      <c r="V97" t="s">
        <v>125</v>
      </c>
      <c r="W97" s="1">
        <v>44536.632581018515</v>
      </c>
      <c r="X97">
        <v>41</v>
      </c>
      <c r="Y97">
        <v>0</v>
      </c>
      <c r="Z97">
        <v>0</v>
      </c>
      <c r="AA97">
        <v>0</v>
      </c>
      <c r="AB97">
        <v>9</v>
      </c>
      <c r="AC97">
        <v>0</v>
      </c>
      <c r="AD97">
        <v>21</v>
      </c>
      <c r="AE97">
        <v>0</v>
      </c>
      <c r="AF97">
        <v>0</v>
      </c>
      <c r="AG97">
        <v>0</v>
      </c>
      <c r="AH97" t="s">
        <v>89</v>
      </c>
      <c r="AI97" s="1">
        <v>44536.640462962961</v>
      </c>
      <c r="AJ97">
        <v>26</v>
      </c>
      <c r="AK97">
        <v>0</v>
      </c>
      <c r="AL97">
        <v>0</v>
      </c>
      <c r="AM97">
        <v>0</v>
      </c>
      <c r="AN97">
        <v>9</v>
      </c>
      <c r="AO97">
        <v>0</v>
      </c>
      <c r="AP97">
        <v>21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340</v>
      </c>
      <c r="B98" t="s">
        <v>80</v>
      </c>
      <c r="C98" t="s">
        <v>341</v>
      </c>
      <c r="D98" t="s">
        <v>82</v>
      </c>
      <c r="E98" s="2" t="str">
        <f>HYPERLINK("capsilon://?command=openfolder&amp;siteaddress=FAM.docvelocity-na8.net&amp;folderid=FX75B7646E-1588-7D2D-E222-E12D2AE32CDF","FX21119015")</f>
        <v>FX21119015</v>
      </c>
      <c r="F98" t="s">
        <v>19</v>
      </c>
      <c r="G98" t="s">
        <v>19</v>
      </c>
      <c r="H98" t="s">
        <v>83</v>
      </c>
      <c r="I98" t="s">
        <v>342</v>
      </c>
      <c r="J98">
        <v>66</v>
      </c>
      <c r="K98" t="s">
        <v>85</v>
      </c>
      <c r="L98" t="s">
        <v>86</v>
      </c>
      <c r="M98" t="s">
        <v>87</v>
      </c>
      <c r="N98">
        <v>2</v>
      </c>
      <c r="O98" s="1">
        <v>44536.60738425926</v>
      </c>
      <c r="P98" s="1">
        <v>44536.701909722222</v>
      </c>
      <c r="Q98">
        <v>5860</v>
      </c>
      <c r="R98">
        <v>2307</v>
      </c>
      <c r="S98" t="b">
        <v>0</v>
      </c>
      <c r="T98" t="s">
        <v>88</v>
      </c>
      <c r="U98" t="b">
        <v>0</v>
      </c>
      <c r="V98" t="s">
        <v>132</v>
      </c>
      <c r="W98" s="1">
        <v>44536.690717592595</v>
      </c>
      <c r="X98">
        <v>1557</v>
      </c>
      <c r="Y98">
        <v>67</v>
      </c>
      <c r="Z98">
        <v>0</v>
      </c>
      <c r="AA98">
        <v>67</v>
      </c>
      <c r="AB98">
        <v>0</v>
      </c>
      <c r="AC98">
        <v>46</v>
      </c>
      <c r="AD98">
        <v>-1</v>
      </c>
      <c r="AE98">
        <v>0</v>
      </c>
      <c r="AF98">
        <v>0</v>
      </c>
      <c r="AG98">
        <v>0</v>
      </c>
      <c r="AH98" t="s">
        <v>201</v>
      </c>
      <c r="AI98" s="1">
        <v>44536.701909722222</v>
      </c>
      <c r="AJ98">
        <v>638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-3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343</v>
      </c>
      <c r="B99" t="s">
        <v>80</v>
      </c>
      <c r="C99" t="s">
        <v>344</v>
      </c>
      <c r="D99" t="s">
        <v>82</v>
      </c>
      <c r="E99" s="2" t="str">
        <f>HYPERLINK("capsilon://?command=openfolder&amp;siteaddress=FAM.docvelocity-na8.net&amp;folderid=FX73DD1A2F-F086-69C6-0FEC-2074A70EFD8D","FX211113697")</f>
        <v>FX211113697</v>
      </c>
      <c r="F99" t="s">
        <v>19</v>
      </c>
      <c r="G99" t="s">
        <v>19</v>
      </c>
      <c r="H99" t="s">
        <v>83</v>
      </c>
      <c r="I99" t="s">
        <v>345</v>
      </c>
      <c r="J99">
        <v>28</v>
      </c>
      <c r="K99" t="s">
        <v>85</v>
      </c>
      <c r="L99" t="s">
        <v>86</v>
      </c>
      <c r="M99" t="s">
        <v>87</v>
      </c>
      <c r="N99">
        <v>2</v>
      </c>
      <c r="O99" s="1">
        <v>44536.616226851853</v>
      </c>
      <c r="P99" s="1">
        <v>44536.642233796294</v>
      </c>
      <c r="Q99">
        <v>1966</v>
      </c>
      <c r="R99">
        <v>281</v>
      </c>
      <c r="S99" t="b">
        <v>0</v>
      </c>
      <c r="T99" t="s">
        <v>88</v>
      </c>
      <c r="U99" t="b">
        <v>0</v>
      </c>
      <c r="V99" t="s">
        <v>125</v>
      </c>
      <c r="W99" s="1">
        <v>44536.635115740741</v>
      </c>
      <c r="X99">
        <v>157</v>
      </c>
      <c r="Y99">
        <v>21</v>
      </c>
      <c r="Z99">
        <v>0</v>
      </c>
      <c r="AA99">
        <v>21</v>
      </c>
      <c r="AB99">
        <v>0</v>
      </c>
      <c r="AC99">
        <v>11</v>
      </c>
      <c r="AD99">
        <v>7</v>
      </c>
      <c r="AE99">
        <v>0</v>
      </c>
      <c r="AF99">
        <v>0</v>
      </c>
      <c r="AG99">
        <v>0</v>
      </c>
      <c r="AH99" t="s">
        <v>168</v>
      </c>
      <c r="AI99" s="1">
        <v>44536.642233796294</v>
      </c>
      <c r="AJ99">
        <v>113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346</v>
      </c>
      <c r="B100" t="s">
        <v>80</v>
      </c>
      <c r="C100" t="s">
        <v>347</v>
      </c>
      <c r="D100" t="s">
        <v>82</v>
      </c>
      <c r="E100" s="2" t="str">
        <f>HYPERLINK("capsilon://?command=openfolder&amp;siteaddress=FAM.docvelocity-na8.net&amp;folderid=FXAD9A9105-4F16-877E-3EED-3D4A546BB551","FX211114568")</f>
        <v>FX211114568</v>
      </c>
      <c r="F100" t="s">
        <v>19</v>
      </c>
      <c r="G100" t="s">
        <v>19</v>
      </c>
      <c r="H100" t="s">
        <v>83</v>
      </c>
      <c r="I100" t="s">
        <v>348</v>
      </c>
      <c r="J100">
        <v>30</v>
      </c>
      <c r="K100" t="s">
        <v>85</v>
      </c>
      <c r="L100" t="s">
        <v>86</v>
      </c>
      <c r="M100" t="s">
        <v>87</v>
      </c>
      <c r="N100">
        <v>2</v>
      </c>
      <c r="O100" s="1">
        <v>44536.617800925924</v>
      </c>
      <c r="P100" s="1">
        <v>44536.643368055556</v>
      </c>
      <c r="Q100">
        <v>1926</v>
      </c>
      <c r="R100">
        <v>283</v>
      </c>
      <c r="S100" t="b">
        <v>0</v>
      </c>
      <c r="T100" t="s">
        <v>88</v>
      </c>
      <c r="U100" t="b">
        <v>0</v>
      </c>
      <c r="V100" t="s">
        <v>125</v>
      </c>
      <c r="W100" s="1">
        <v>44536.636805555558</v>
      </c>
      <c r="X100">
        <v>145</v>
      </c>
      <c r="Y100">
        <v>11</v>
      </c>
      <c r="Z100">
        <v>0</v>
      </c>
      <c r="AA100">
        <v>11</v>
      </c>
      <c r="AB100">
        <v>0</v>
      </c>
      <c r="AC100">
        <v>3</v>
      </c>
      <c r="AD100">
        <v>19</v>
      </c>
      <c r="AE100">
        <v>0</v>
      </c>
      <c r="AF100">
        <v>0</v>
      </c>
      <c r="AG100">
        <v>0</v>
      </c>
      <c r="AH100" t="s">
        <v>201</v>
      </c>
      <c r="AI100" s="1">
        <v>44536.643368055556</v>
      </c>
      <c r="AJ100">
        <v>124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19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349</v>
      </c>
      <c r="B101" t="s">
        <v>80</v>
      </c>
      <c r="C101" t="s">
        <v>350</v>
      </c>
      <c r="D101" t="s">
        <v>82</v>
      </c>
      <c r="E101" s="2" t="str">
        <f>HYPERLINK("capsilon://?command=openfolder&amp;siteaddress=FAM.docvelocity-na8.net&amp;folderid=FX82B23874-C55E-0E9B-63C7-2AEBA8586F10","FX21097351")</f>
        <v>FX21097351</v>
      </c>
      <c r="F101" t="s">
        <v>19</v>
      </c>
      <c r="G101" t="s">
        <v>19</v>
      </c>
      <c r="H101" t="s">
        <v>83</v>
      </c>
      <c r="I101" t="s">
        <v>351</v>
      </c>
      <c r="J101">
        <v>66</v>
      </c>
      <c r="K101" t="s">
        <v>85</v>
      </c>
      <c r="L101" t="s">
        <v>86</v>
      </c>
      <c r="M101" t="s">
        <v>87</v>
      </c>
      <c r="N101">
        <v>2</v>
      </c>
      <c r="O101" s="1">
        <v>44536.621840277781</v>
      </c>
      <c r="P101" s="1">
        <v>44536.645231481481</v>
      </c>
      <c r="Q101">
        <v>1493</v>
      </c>
      <c r="R101">
        <v>528</v>
      </c>
      <c r="S101" t="b">
        <v>0</v>
      </c>
      <c r="T101" t="s">
        <v>88</v>
      </c>
      <c r="U101" t="b">
        <v>0</v>
      </c>
      <c r="V101" t="s">
        <v>125</v>
      </c>
      <c r="W101" s="1">
        <v>44536.63994212963</v>
      </c>
      <c r="X101">
        <v>270</v>
      </c>
      <c r="Y101">
        <v>52</v>
      </c>
      <c r="Z101">
        <v>0</v>
      </c>
      <c r="AA101">
        <v>52</v>
      </c>
      <c r="AB101">
        <v>0</v>
      </c>
      <c r="AC101">
        <v>24</v>
      </c>
      <c r="AD101">
        <v>14</v>
      </c>
      <c r="AE101">
        <v>0</v>
      </c>
      <c r="AF101">
        <v>0</v>
      </c>
      <c r="AG101">
        <v>0</v>
      </c>
      <c r="AH101" t="s">
        <v>168</v>
      </c>
      <c r="AI101" s="1">
        <v>44536.645231481481</v>
      </c>
      <c r="AJ101">
        <v>258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13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352</v>
      </c>
      <c r="B102" t="s">
        <v>80</v>
      </c>
      <c r="C102" t="s">
        <v>353</v>
      </c>
      <c r="D102" t="s">
        <v>82</v>
      </c>
      <c r="E102" s="2" t="str">
        <f>HYPERLINK("capsilon://?command=openfolder&amp;siteaddress=FAM.docvelocity-na8.net&amp;folderid=FX75C1B66A-F772-F423-6F49-1F5BEC10BD29","FX211114436")</f>
        <v>FX211114436</v>
      </c>
      <c r="F102" t="s">
        <v>19</v>
      </c>
      <c r="G102" t="s">
        <v>19</v>
      </c>
      <c r="H102" t="s">
        <v>83</v>
      </c>
      <c r="I102" t="s">
        <v>354</v>
      </c>
      <c r="J102">
        <v>30</v>
      </c>
      <c r="K102" t="s">
        <v>85</v>
      </c>
      <c r="L102" t="s">
        <v>86</v>
      </c>
      <c r="M102" t="s">
        <v>87</v>
      </c>
      <c r="N102">
        <v>2</v>
      </c>
      <c r="O102" s="1">
        <v>44536.630740740744</v>
      </c>
      <c r="P102" s="1">
        <v>44536.644814814812</v>
      </c>
      <c r="Q102">
        <v>1023</v>
      </c>
      <c r="R102">
        <v>193</v>
      </c>
      <c r="S102" t="b">
        <v>0</v>
      </c>
      <c r="T102" t="s">
        <v>88</v>
      </c>
      <c r="U102" t="b">
        <v>0</v>
      </c>
      <c r="V102" t="s">
        <v>125</v>
      </c>
      <c r="W102" s="1">
        <v>44536.640752314815</v>
      </c>
      <c r="X102">
        <v>69</v>
      </c>
      <c r="Y102">
        <v>9</v>
      </c>
      <c r="Z102">
        <v>0</v>
      </c>
      <c r="AA102">
        <v>9</v>
      </c>
      <c r="AB102">
        <v>0</v>
      </c>
      <c r="AC102">
        <v>4</v>
      </c>
      <c r="AD102">
        <v>21</v>
      </c>
      <c r="AE102">
        <v>0</v>
      </c>
      <c r="AF102">
        <v>0</v>
      </c>
      <c r="AG102">
        <v>0</v>
      </c>
      <c r="AH102" t="s">
        <v>201</v>
      </c>
      <c r="AI102" s="1">
        <v>44536.644814814812</v>
      </c>
      <c r="AJ102">
        <v>124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355</v>
      </c>
      <c r="B103" t="s">
        <v>80</v>
      </c>
      <c r="C103" t="s">
        <v>356</v>
      </c>
      <c r="D103" t="s">
        <v>82</v>
      </c>
      <c r="E103" s="2" t="str">
        <f>HYPERLINK("capsilon://?command=openfolder&amp;siteaddress=FAM.docvelocity-na8.net&amp;folderid=FX0A72E1E6-F912-57B1-6EA5-204B5B12153D","FX21123559")</f>
        <v>FX21123559</v>
      </c>
      <c r="F103" t="s">
        <v>19</v>
      </c>
      <c r="G103" t="s">
        <v>19</v>
      </c>
      <c r="H103" t="s">
        <v>83</v>
      </c>
      <c r="I103" t="s">
        <v>357</v>
      </c>
      <c r="J103">
        <v>30</v>
      </c>
      <c r="K103" t="s">
        <v>85</v>
      </c>
      <c r="L103" t="s">
        <v>86</v>
      </c>
      <c r="M103" t="s">
        <v>87</v>
      </c>
      <c r="N103">
        <v>2</v>
      </c>
      <c r="O103" s="1">
        <v>44536.634618055556</v>
      </c>
      <c r="P103" s="1">
        <v>44536.646655092591</v>
      </c>
      <c r="Q103">
        <v>816</v>
      </c>
      <c r="R103">
        <v>224</v>
      </c>
      <c r="S103" t="b">
        <v>0</v>
      </c>
      <c r="T103" t="s">
        <v>88</v>
      </c>
      <c r="U103" t="b">
        <v>0</v>
      </c>
      <c r="V103" t="s">
        <v>125</v>
      </c>
      <c r="W103" s="1">
        <v>44536.641504629632</v>
      </c>
      <c r="X103">
        <v>65</v>
      </c>
      <c r="Y103">
        <v>9</v>
      </c>
      <c r="Z103">
        <v>0</v>
      </c>
      <c r="AA103">
        <v>9</v>
      </c>
      <c r="AB103">
        <v>0</v>
      </c>
      <c r="AC103">
        <v>3</v>
      </c>
      <c r="AD103">
        <v>21</v>
      </c>
      <c r="AE103">
        <v>0</v>
      </c>
      <c r="AF103">
        <v>0</v>
      </c>
      <c r="AG103">
        <v>0</v>
      </c>
      <c r="AH103" t="s">
        <v>201</v>
      </c>
      <c r="AI103" s="1">
        <v>44536.646655092591</v>
      </c>
      <c r="AJ103">
        <v>159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21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358</v>
      </c>
      <c r="B104" t="s">
        <v>80</v>
      </c>
      <c r="C104" t="s">
        <v>256</v>
      </c>
      <c r="D104" t="s">
        <v>82</v>
      </c>
      <c r="E104" s="2" t="str">
        <f>HYPERLINK("capsilon://?command=openfolder&amp;siteaddress=FAM.docvelocity-na8.net&amp;folderid=FX2841350A-3F94-7D3A-E122-CB8FCF6F3888","FX211113513")</f>
        <v>FX211113513</v>
      </c>
      <c r="F104" t="s">
        <v>19</v>
      </c>
      <c r="G104" t="s">
        <v>19</v>
      </c>
      <c r="H104" t="s">
        <v>83</v>
      </c>
      <c r="I104" t="s">
        <v>359</v>
      </c>
      <c r="J104">
        <v>66</v>
      </c>
      <c r="K104" t="s">
        <v>85</v>
      </c>
      <c r="L104" t="s">
        <v>86</v>
      </c>
      <c r="M104" t="s">
        <v>87</v>
      </c>
      <c r="N104">
        <v>2</v>
      </c>
      <c r="O104" s="1">
        <v>44536.651284722226</v>
      </c>
      <c r="P104" s="1">
        <v>44536.709548611114</v>
      </c>
      <c r="Q104">
        <v>3924</v>
      </c>
      <c r="R104">
        <v>1110</v>
      </c>
      <c r="S104" t="b">
        <v>0</v>
      </c>
      <c r="T104" t="s">
        <v>88</v>
      </c>
      <c r="U104" t="b">
        <v>0</v>
      </c>
      <c r="V104" t="s">
        <v>132</v>
      </c>
      <c r="W104" s="1">
        <v>44536.695740740739</v>
      </c>
      <c r="X104">
        <v>433</v>
      </c>
      <c r="Y104">
        <v>52</v>
      </c>
      <c r="Z104">
        <v>0</v>
      </c>
      <c r="AA104">
        <v>52</v>
      </c>
      <c r="AB104">
        <v>0</v>
      </c>
      <c r="AC104">
        <v>46</v>
      </c>
      <c r="AD104">
        <v>14</v>
      </c>
      <c r="AE104">
        <v>0</v>
      </c>
      <c r="AF104">
        <v>0</v>
      </c>
      <c r="AG104">
        <v>0</v>
      </c>
      <c r="AH104" t="s">
        <v>319</v>
      </c>
      <c r="AI104" s="1">
        <v>44536.709548611114</v>
      </c>
      <c r="AJ104">
        <v>659</v>
      </c>
      <c r="AK104">
        <v>3</v>
      </c>
      <c r="AL104">
        <v>0</v>
      </c>
      <c r="AM104">
        <v>3</v>
      </c>
      <c r="AN104">
        <v>0</v>
      </c>
      <c r="AO104">
        <v>4</v>
      </c>
      <c r="AP104">
        <v>11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360</v>
      </c>
      <c r="B105" t="s">
        <v>80</v>
      </c>
      <c r="C105" t="s">
        <v>256</v>
      </c>
      <c r="D105" t="s">
        <v>82</v>
      </c>
      <c r="E105" s="2" t="str">
        <f>HYPERLINK("capsilon://?command=openfolder&amp;siteaddress=FAM.docvelocity-na8.net&amp;folderid=FX2841350A-3F94-7D3A-E122-CB8FCF6F3888","FX211113513")</f>
        <v>FX211113513</v>
      </c>
      <c r="F105" t="s">
        <v>19</v>
      </c>
      <c r="G105" t="s">
        <v>19</v>
      </c>
      <c r="H105" t="s">
        <v>83</v>
      </c>
      <c r="I105" t="s">
        <v>361</v>
      </c>
      <c r="J105">
        <v>66</v>
      </c>
      <c r="K105" t="s">
        <v>85</v>
      </c>
      <c r="L105" t="s">
        <v>86</v>
      </c>
      <c r="M105" t="s">
        <v>87</v>
      </c>
      <c r="N105">
        <v>2</v>
      </c>
      <c r="O105" s="1">
        <v>44536.651585648149</v>
      </c>
      <c r="P105" s="1">
        <v>44536.717962962961</v>
      </c>
      <c r="Q105">
        <v>4727</v>
      </c>
      <c r="R105">
        <v>1008</v>
      </c>
      <c r="S105" t="b">
        <v>0</v>
      </c>
      <c r="T105" t="s">
        <v>88</v>
      </c>
      <c r="U105" t="b">
        <v>0</v>
      </c>
      <c r="V105" t="s">
        <v>132</v>
      </c>
      <c r="W105" s="1">
        <v>44536.703194444446</v>
      </c>
      <c r="X105">
        <v>643</v>
      </c>
      <c r="Y105">
        <v>52</v>
      </c>
      <c r="Z105">
        <v>0</v>
      </c>
      <c r="AA105">
        <v>52</v>
      </c>
      <c r="AB105">
        <v>0</v>
      </c>
      <c r="AC105">
        <v>46</v>
      </c>
      <c r="AD105">
        <v>14</v>
      </c>
      <c r="AE105">
        <v>0</v>
      </c>
      <c r="AF105">
        <v>0</v>
      </c>
      <c r="AG105">
        <v>0</v>
      </c>
      <c r="AH105" t="s">
        <v>319</v>
      </c>
      <c r="AI105" s="1">
        <v>44536.717962962961</v>
      </c>
      <c r="AJ105">
        <v>357</v>
      </c>
      <c r="AK105">
        <v>3</v>
      </c>
      <c r="AL105">
        <v>0</v>
      </c>
      <c r="AM105">
        <v>3</v>
      </c>
      <c r="AN105">
        <v>0</v>
      </c>
      <c r="AO105">
        <v>4</v>
      </c>
      <c r="AP105">
        <v>11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362</v>
      </c>
      <c r="B106" t="s">
        <v>80</v>
      </c>
      <c r="C106" t="s">
        <v>256</v>
      </c>
      <c r="D106" t="s">
        <v>82</v>
      </c>
      <c r="E106" s="2" t="str">
        <f>HYPERLINK("capsilon://?command=openfolder&amp;siteaddress=FAM.docvelocity-na8.net&amp;folderid=FX2841350A-3F94-7D3A-E122-CB8FCF6F3888","FX211113513")</f>
        <v>FX211113513</v>
      </c>
      <c r="F106" t="s">
        <v>19</v>
      </c>
      <c r="G106" t="s">
        <v>19</v>
      </c>
      <c r="H106" t="s">
        <v>83</v>
      </c>
      <c r="I106" t="s">
        <v>363</v>
      </c>
      <c r="J106">
        <v>66</v>
      </c>
      <c r="K106" t="s">
        <v>85</v>
      </c>
      <c r="L106" t="s">
        <v>86</v>
      </c>
      <c r="M106" t="s">
        <v>87</v>
      </c>
      <c r="N106">
        <v>2</v>
      </c>
      <c r="O106" s="1">
        <v>44536.651875000003</v>
      </c>
      <c r="P106" s="1">
        <v>44536.720462962963</v>
      </c>
      <c r="Q106">
        <v>5157</v>
      </c>
      <c r="R106">
        <v>769</v>
      </c>
      <c r="S106" t="b">
        <v>0</v>
      </c>
      <c r="T106" t="s">
        <v>88</v>
      </c>
      <c r="U106" t="b">
        <v>0</v>
      </c>
      <c r="V106" t="s">
        <v>132</v>
      </c>
      <c r="W106" s="1">
        <v>44536.709537037037</v>
      </c>
      <c r="X106">
        <v>547</v>
      </c>
      <c r="Y106">
        <v>52</v>
      </c>
      <c r="Z106">
        <v>0</v>
      </c>
      <c r="AA106">
        <v>52</v>
      </c>
      <c r="AB106">
        <v>0</v>
      </c>
      <c r="AC106">
        <v>46</v>
      </c>
      <c r="AD106">
        <v>14</v>
      </c>
      <c r="AE106">
        <v>0</v>
      </c>
      <c r="AF106">
        <v>0</v>
      </c>
      <c r="AG106">
        <v>0</v>
      </c>
      <c r="AH106" t="s">
        <v>319</v>
      </c>
      <c r="AI106" s="1">
        <v>44536.720462962963</v>
      </c>
      <c r="AJ106">
        <v>215</v>
      </c>
      <c r="AK106">
        <v>3</v>
      </c>
      <c r="AL106">
        <v>0</v>
      </c>
      <c r="AM106">
        <v>3</v>
      </c>
      <c r="AN106">
        <v>0</v>
      </c>
      <c r="AO106">
        <v>4</v>
      </c>
      <c r="AP106">
        <v>11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364</v>
      </c>
      <c r="B107" t="s">
        <v>80</v>
      </c>
      <c r="C107" t="s">
        <v>365</v>
      </c>
      <c r="D107" t="s">
        <v>82</v>
      </c>
      <c r="E107" s="2" t="str">
        <f>HYPERLINK("capsilon://?command=openfolder&amp;siteaddress=FAM.docvelocity-na8.net&amp;folderid=FXCFB6D468-E878-5532-9D34-68BCD5484D16","FX2110304")</f>
        <v>FX2110304</v>
      </c>
      <c r="F107" t="s">
        <v>19</v>
      </c>
      <c r="G107" t="s">
        <v>19</v>
      </c>
      <c r="H107" t="s">
        <v>83</v>
      </c>
      <c r="I107" t="s">
        <v>366</v>
      </c>
      <c r="J107">
        <v>35</v>
      </c>
      <c r="K107" t="s">
        <v>85</v>
      </c>
      <c r="L107" t="s">
        <v>86</v>
      </c>
      <c r="M107" t="s">
        <v>87</v>
      </c>
      <c r="N107">
        <v>2</v>
      </c>
      <c r="O107" s="1">
        <v>44536.652071759258</v>
      </c>
      <c r="P107" s="1">
        <v>44536.734282407408</v>
      </c>
      <c r="Q107">
        <v>5800</v>
      </c>
      <c r="R107">
        <v>1303</v>
      </c>
      <c r="S107" t="b">
        <v>0</v>
      </c>
      <c r="T107" t="s">
        <v>88</v>
      </c>
      <c r="U107" t="b">
        <v>0</v>
      </c>
      <c r="V107" t="s">
        <v>132</v>
      </c>
      <c r="W107" s="1">
        <v>44536.722199074073</v>
      </c>
      <c r="X107">
        <v>934</v>
      </c>
      <c r="Y107">
        <v>38</v>
      </c>
      <c r="Z107">
        <v>0</v>
      </c>
      <c r="AA107">
        <v>38</v>
      </c>
      <c r="AB107">
        <v>0</v>
      </c>
      <c r="AC107">
        <v>32</v>
      </c>
      <c r="AD107">
        <v>-3</v>
      </c>
      <c r="AE107">
        <v>0</v>
      </c>
      <c r="AF107">
        <v>0</v>
      </c>
      <c r="AG107">
        <v>0</v>
      </c>
      <c r="AH107" t="s">
        <v>319</v>
      </c>
      <c r="AI107" s="1">
        <v>44536.734282407408</v>
      </c>
      <c r="AJ107">
        <v>312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367</v>
      </c>
      <c r="B108" t="s">
        <v>80</v>
      </c>
      <c r="C108" t="s">
        <v>256</v>
      </c>
      <c r="D108" t="s">
        <v>82</v>
      </c>
      <c r="E108" s="2" t="str">
        <f>HYPERLINK("capsilon://?command=openfolder&amp;siteaddress=FAM.docvelocity-na8.net&amp;folderid=FX2841350A-3F94-7D3A-E122-CB8FCF6F3888","FX211113513")</f>
        <v>FX211113513</v>
      </c>
      <c r="F108" t="s">
        <v>19</v>
      </c>
      <c r="G108" t="s">
        <v>19</v>
      </c>
      <c r="H108" t="s">
        <v>83</v>
      </c>
      <c r="I108" t="s">
        <v>368</v>
      </c>
      <c r="J108">
        <v>38</v>
      </c>
      <c r="K108" t="s">
        <v>85</v>
      </c>
      <c r="L108" t="s">
        <v>86</v>
      </c>
      <c r="M108" t="s">
        <v>87</v>
      </c>
      <c r="N108">
        <v>2</v>
      </c>
      <c r="O108" s="1">
        <v>44536.652465277781</v>
      </c>
      <c r="P108" s="1">
        <v>44536.725162037037</v>
      </c>
      <c r="Q108">
        <v>5384</v>
      </c>
      <c r="R108">
        <v>897</v>
      </c>
      <c r="S108" t="b">
        <v>0</v>
      </c>
      <c r="T108" t="s">
        <v>88</v>
      </c>
      <c r="U108" t="b">
        <v>0</v>
      </c>
      <c r="V108" t="s">
        <v>136</v>
      </c>
      <c r="W108" s="1">
        <v>44536.720358796294</v>
      </c>
      <c r="X108">
        <v>444</v>
      </c>
      <c r="Y108">
        <v>37</v>
      </c>
      <c r="Z108">
        <v>0</v>
      </c>
      <c r="AA108">
        <v>37</v>
      </c>
      <c r="AB108">
        <v>0</v>
      </c>
      <c r="AC108">
        <v>33</v>
      </c>
      <c r="AD108">
        <v>1</v>
      </c>
      <c r="AE108">
        <v>0</v>
      </c>
      <c r="AF108">
        <v>0</v>
      </c>
      <c r="AG108">
        <v>0</v>
      </c>
      <c r="AH108" t="s">
        <v>319</v>
      </c>
      <c r="AI108" s="1">
        <v>44536.725162037037</v>
      </c>
      <c r="AJ108">
        <v>405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369</v>
      </c>
      <c r="B109" t="s">
        <v>80</v>
      </c>
      <c r="C109" t="s">
        <v>370</v>
      </c>
      <c r="D109" t="s">
        <v>82</v>
      </c>
      <c r="E109" s="2" t="str">
        <f>HYPERLINK("capsilon://?command=openfolder&amp;siteaddress=FAM.docvelocity-na8.net&amp;folderid=FX76F2CC31-8F69-E461-A4BE-F00D5DC13B3D","FX21115732")</f>
        <v>FX21115732</v>
      </c>
      <c r="F109" t="s">
        <v>19</v>
      </c>
      <c r="G109" t="s">
        <v>19</v>
      </c>
      <c r="H109" t="s">
        <v>83</v>
      </c>
      <c r="I109" t="s">
        <v>371</v>
      </c>
      <c r="J109">
        <v>30</v>
      </c>
      <c r="K109" t="s">
        <v>85</v>
      </c>
      <c r="L109" t="s">
        <v>86</v>
      </c>
      <c r="M109" t="s">
        <v>87</v>
      </c>
      <c r="N109">
        <v>2</v>
      </c>
      <c r="O109" s="1">
        <v>44531.505740740744</v>
      </c>
      <c r="P109" s="1">
        <v>44531.525173611109</v>
      </c>
      <c r="Q109">
        <v>1438</v>
      </c>
      <c r="R109">
        <v>241</v>
      </c>
      <c r="S109" t="b">
        <v>0</v>
      </c>
      <c r="T109" t="s">
        <v>88</v>
      </c>
      <c r="U109" t="b">
        <v>0</v>
      </c>
      <c r="V109" t="s">
        <v>98</v>
      </c>
      <c r="W109" s="1">
        <v>44531.508125</v>
      </c>
      <c r="X109">
        <v>143</v>
      </c>
      <c r="Y109">
        <v>9</v>
      </c>
      <c r="Z109">
        <v>0</v>
      </c>
      <c r="AA109">
        <v>9</v>
      </c>
      <c r="AB109">
        <v>0</v>
      </c>
      <c r="AC109">
        <v>1</v>
      </c>
      <c r="AD109">
        <v>21</v>
      </c>
      <c r="AE109">
        <v>0</v>
      </c>
      <c r="AF109">
        <v>0</v>
      </c>
      <c r="AG109">
        <v>0</v>
      </c>
      <c r="AH109" t="s">
        <v>168</v>
      </c>
      <c r="AI109" s="1">
        <v>44531.525173611109</v>
      </c>
      <c r="AJ109">
        <v>98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21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372</v>
      </c>
      <c r="B110" t="s">
        <v>80</v>
      </c>
      <c r="C110" t="s">
        <v>373</v>
      </c>
      <c r="D110" t="s">
        <v>82</v>
      </c>
      <c r="E110" s="2" t="str">
        <f>HYPERLINK("capsilon://?command=openfolder&amp;siteaddress=FAM.docvelocity-na8.net&amp;folderid=FX1BE17F57-74C5-4922-48A1-C6B550CA68D8","FX21113133")</f>
        <v>FX21113133</v>
      </c>
      <c r="F110" t="s">
        <v>19</v>
      </c>
      <c r="G110" t="s">
        <v>19</v>
      </c>
      <c r="H110" t="s">
        <v>83</v>
      </c>
      <c r="I110" t="s">
        <v>374</v>
      </c>
      <c r="J110">
        <v>66</v>
      </c>
      <c r="K110" t="s">
        <v>85</v>
      </c>
      <c r="L110" t="s">
        <v>86</v>
      </c>
      <c r="M110" t="s">
        <v>87</v>
      </c>
      <c r="N110">
        <v>1</v>
      </c>
      <c r="O110" s="1">
        <v>44536.679907407408</v>
      </c>
      <c r="P110" s="1">
        <v>44536.689386574071</v>
      </c>
      <c r="Q110">
        <v>772</v>
      </c>
      <c r="R110">
        <v>47</v>
      </c>
      <c r="S110" t="b">
        <v>0</v>
      </c>
      <c r="T110" t="s">
        <v>88</v>
      </c>
      <c r="U110" t="b">
        <v>0</v>
      </c>
      <c r="V110" t="s">
        <v>125</v>
      </c>
      <c r="W110" s="1">
        <v>44536.689386574071</v>
      </c>
      <c r="X110">
        <v>47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66</v>
      </c>
      <c r="AE110">
        <v>52</v>
      </c>
      <c r="AF110">
        <v>0</v>
      </c>
      <c r="AG110">
        <v>1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375</v>
      </c>
      <c r="B111" t="s">
        <v>80</v>
      </c>
      <c r="C111" t="s">
        <v>208</v>
      </c>
      <c r="D111" t="s">
        <v>82</v>
      </c>
      <c r="E111" s="2" t="str">
        <f>HYPERLINK("capsilon://?command=openfolder&amp;siteaddress=FAM.docvelocity-na8.net&amp;folderid=FX5B451814-47E7-63A8-5EF8-0327D62D7BED","FX21111263")</f>
        <v>FX21111263</v>
      </c>
      <c r="F111" t="s">
        <v>19</v>
      </c>
      <c r="G111" t="s">
        <v>19</v>
      </c>
      <c r="H111" t="s">
        <v>83</v>
      </c>
      <c r="I111" t="s">
        <v>376</v>
      </c>
      <c r="J111">
        <v>66</v>
      </c>
      <c r="K111" t="s">
        <v>85</v>
      </c>
      <c r="L111" t="s">
        <v>86</v>
      </c>
      <c r="M111" t="s">
        <v>87</v>
      </c>
      <c r="N111">
        <v>2</v>
      </c>
      <c r="O111" s="1">
        <v>44536.68037037037</v>
      </c>
      <c r="P111" s="1">
        <v>44536.737361111111</v>
      </c>
      <c r="Q111">
        <v>4111</v>
      </c>
      <c r="R111">
        <v>813</v>
      </c>
      <c r="S111" t="b">
        <v>0</v>
      </c>
      <c r="T111" t="s">
        <v>88</v>
      </c>
      <c r="U111" t="b">
        <v>0</v>
      </c>
      <c r="V111" t="s">
        <v>136</v>
      </c>
      <c r="W111" s="1">
        <v>44536.72351851852</v>
      </c>
      <c r="X111">
        <v>272</v>
      </c>
      <c r="Y111">
        <v>52</v>
      </c>
      <c r="Z111">
        <v>0</v>
      </c>
      <c r="AA111">
        <v>52</v>
      </c>
      <c r="AB111">
        <v>0</v>
      </c>
      <c r="AC111">
        <v>29</v>
      </c>
      <c r="AD111">
        <v>14</v>
      </c>
      <c r="AE111">
        <v>0</v>
      </c>
      <c r="AF111">
        <v>0</v>
      </c>
      <c r="AG111">
        <v>0</v>
      </c>
      <c r="AH111" t="s">
        <v>319</v>
      </c>
      <c r="AI111" s="1">
        <v>44536.737361111111</v>
      </c>
      <c r="AJ111">
        <v>265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377</v>
      </c>
      <c r="B112" t="s">
        <v>80</v>
      </c>
      <c r="C112" t="s">
        <v>373</v>
      </c>
      <c r="D112" t="s">
        <v>82</v>
      </c>
      <c r="E112" s="2" t="str">
        <f>HYPERLINK("capsilon://?command=openfolder&amp;siteaddress=FAM.docvelocity-na8.net&amp;folderid=FX1BE17F57-74C5-4922-48A1-C6B550CA68D8","FX21113133")</f>
        <v>FX21113133</v>
      </c>
      <c r="F112" t="s">
        <v>19</v>
      </c>
      <c r="G112" t="s">
        <v>19</v>
      </c>
      <c r="H112" t="s">
        <v>83</v>
      </c>
      <c r="I112" t="s">
        <v>374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44536.689699074072</v>
      </c>
      <c r="P112" s="1">
        <v>44536.713819444441</v>
      </c>
      <c r="Q112">
        <v>1183</v>
      </c>
      <c r="R112">
        <v>901</v>
      </c>
      <c r="S112" t="b">
        <v>0</v>
      </c>
      <c r="T112" t="s">
        <v>88</v>
      </c>
      <c r="U112" t="b">
        <v>1</v>
      </c>
      <c r="V112" t="s">
        <v>125</v>
      </c>
      <c r="W112" s="1">
        <v>44536.694780092592</v>
      </c>
      <c r="X112">
        <v>414</v>
      </c>
      <c r="Y112">
        <v>37</v>
      </c>
      <c r="Z112">
        <v>0</v>
      </c>
      <c r="AA112">
        <v>37</v>
      </c>
      <c r="AB112">
        <v>0</v>
      </c>
      <c r="AC112">
        <v>22</v>
      </c>
      <c r="AD112">
        <v>1</v>
      </c>
      <c r="AE112">
        <v>0</v>
      </c>
      <c r="AF112">
        <v>0</v>
      </c>
      <c r="AG112">
        <v>0</v>
      </c>
      <c r="AH112" t="s">
        <v>319</v>
      </c>
      <c r="AI112" s="1">
        <v>44536.713819444441</v>
      </c>
      <c r="AJ112">
        <v>368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378</v>
      </c>
      <c r="B113" t="s">
        <v>80</v>
      </c>
      <c r="C113" t="s">
        <v>379</v>
      </c>
      <c r="D113" t="s">
        <v>82</v>
      </c>
      <c r="E113" s="2" t="str">
        <f>HYPERLINK("capsilon://?command=openfolder&amp;siteaddress=FAM.docvelocity-na8.net&amp;folderid=FX11E11161-AE01-86B9-28BC-ED00735C54E0","FX21115872")</f>
        <v>FX21115872</v>
      </c>
      <c r="F113" t="s">
        <v>19</v>
      </c>
      <c r="G113" t="s">
        <v>19</v>
      </c>
      <c r="H113" t="s">
        <v>83</v>
      </c>
      <c r="I113" t="s">
        <v>380</v>
      </c>
      <c r="J113">
        <v>66</v>
      </c>
      <c r="K113" t="s">
        <v>85</v>
      </c>
      <c r="L113" t="s">
        <v>86</v>
      </c>
      <c r="M113" t="s">
        <v>87</v>
      </c>
      <c r="N113">
        <v>2</v>
      </c>
      <c r="O113" s="1">
        <v>44536.691550925927</v>
      </c>
      <c r="P113" s="1">
        <v>44536.742881944447</v>
      </c>
      <c r="Q113">
        <v>3283</v>
      </c>
      <c r="R113">
        <v>1152</v>
      </c>
      <c r="S113" t="b">
        <v>0</v>
      </c>
      <c r="T113" t="s">
        <v>88</v>
      </c>
      <c r="U113" t="b">
        <v>0</v>
      </c>
      <c r="V113" t="s">
        <v>132</v>
      </c>
      <c r="W113" s="1">
        <v>44536.729733796295</v>
      </c>
      <c r="X113">
        <v>650</v>
      </c>
      <c r="Y113">
        <v>52</v>
      </c>
      <c r="Z113">
        <v>0</v>
      </c>
      <c r="AA113">
        <v>52</v>
      </c>
      <c r="AB113">
        <v>0</v>
      </c>
      <c r="AC113">
        <v>40</v>
      </c>
      <c r="AD113">
        <v>14</v>
      </c>
      <c r="AE113">
        <v>0</v>
      </c>
      <c r="AF113">
        <v>0</v>
      </c>
      <c r="AG113">
        <v>0</v>
      </c>
      <c r="AH113" t="s">
        <v>319</v>
      </c>
      <c r="AI113" s="1">
        <v>44536.742881944447</v>
      </c>
      <c r="AJ113">
        <v>476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14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381</v>
      </c>
      <c r="B114" t="s">
        <v>80</v>
      </c>
      <c r="C114" t="s">
        <v>379</v>
      </c>
      <c r="D114" t="s">
        <v>82</v>
      </c>
      <c r="E114" s="2" t="str">
        <f>HYPERLINK("capsilon://?command=openfolder&amp;siteaddress=FAM.docvelocity-na8.net&amp;folderid=FX11E11161-AE01-86B9-28BC-ED00735C54E0","FX21115872")</f>
        <v>FX21115872</v>
      </c>
      <c r="F114" t="s">
        <v>19</v>
      </c>
      <c r="G114" t="s">
        <v>19</v>
      </c>
      <c r="H114" t="s">
        <v>83</v>
      </c>
      <c r="I114" t="s">
        <v>382</v>
      </c>
      <c r="J114">
        <v>66</v>
      </c>
      <c r="K114" t="s">
        <v>85</v>
      </c>
      <c r="L114" t="s">
        <v>86</v>
      </c>
      <c r="M114" t="s">
        <v>87</v>
      </c>
      <c r="N114">
        <v>2</v>
      </c>
      <c r="O114" s="1">
        <v>44536.692650462966</v>
      </c>
      <c r="P114" s="1">
        <v>44536.756469907406</v>
      </c>
      <c r="Q114">
        <v>2871</v>
      </c>
      <c r="R114">
        <v>2643</v>
      </c>
      <c r="S114" t="b">
        <v>0</v>
      </c>
      <c r="T114" t="s">
        <v>88</v>
      </c>
      <c r="U114" t="b">
        <v>0</v>
      </c>
      <c r="V114" t="s">
        <v>153</v>
      </c>
      <c r="W114" s="1">
        <v>44536.749027777776</v>
      </c>
      <c r="X114">
        <v>2305</v>
      </c>
      <c r="Y114">
        <v>52</v>
      </c>
      <c r="Z114">
        <v>0</v>
      </c>
      <c r="AA114">
        <v>52</v>
      </c>
      <c r="AB114">
        <v>0</v>
      </c>
      <c r="AC114">
        <v>35</v>
      </c>
      <c r="AD114">
        <v>14</v>
      </c>
      <c r="AE114">
        <v>0</v>
      </c>
      <c r="AF114">
        <v>0</v>
      </c>
      <c r="AG114">
        <v>0</v>
      </c>
      <c r="AH114" t="s">
        <v>319</v>
      </c>
      <c r="AI114" s="1">
        <v>44536.756469907406</v>
      </c>
      <c r="AJ114">
        <v>331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14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383</v>
      </c>
      <c r="B115" t="s">
        <v>80</v>
      </c>
      <c r="C115" t="s">
        <v>384</v>
      </c>
      <c r="D115" t="s">
        <v>82</v>
      </c>
      <c r="E115" s="2" t="str">
        <f>HYPERLINK("capsilon://?command=openfolder&amp;siteaddress=FAM.docvelocity-na8.net&amp;folderid=FX90403A90-96D8-37F2-3D7F-F1C6466D6F7B","FX21118677")</f>
        <v>FX21118677</v>
      </c>
      <c r="F115" t="s">
        <v>19</v>
      </c>
      <c r="G115" t="s">
        <v>19</v>
      </c>
      <c r="H115" t="s">
        <v>83</v>
      </c>
      <c r="I115" t="s">
        <v>385</v>
      </c>
      <c r="J115">
        <v>38</v>
      </c>
      <c r="K115" t="s">
        <v>85</v>
      </c>
      <c r="L115" t="s">
        <v>86</v>
      </c>
      <c r="M115" t="s">
        <v>87</v>
      </c>
      <c r="N115">
        <v>2</v>
      </c>
      <c r="O115" s="1">
        <v>44536.694756944446</v>
      </c>
      <c r="P115" s="1">
        <v>44536.746388888889</v>
      </c>
      <c r="Q115">
        <v>3988</v>
      </c>
      <c r="R115">
        <v>473</v>
      </c>
      <c r="S115" t="b">
        <v>0</v>
      </c>
      <c r="T115" t="s">
        <v>88</v>
      </c>
      <c r="U115" t="b">
        <v>0</v>
      </c>
      <c r="V115" t="s">
        <v>125</v>
      </c>
      <c r="W115" s="1">
        <v>44536.697152777779</v>
      </c>
      <c r="X115">
        <v>171</v>
      </c>
      <c r="Y115">
        <v>37</v>
      </c>
      <c r="Z115">
        <v>0</v>
      </c>
      <c r="AA115">
        <v>37</v>
      </c>
      <c r="AB115">
        <v>0</v>
      </c>
      <c r="AC115">
        <v>29</v>
      </c>
      <c r="AD115">
        <v>1</v>
      </c>
      <c r="AE115">
        <v>0</v>
      </c>
      <c r="AF115">
        <v>0</v>
      </c>
      <c r="AG115">
        <v>0</v>
      </c>
      <c r="AH115" t="s">
        <v>319</v>
      </c>
      <c r="AI115" s="1">
        <v>44536.746388888889</v>
      </c>
      <c r="AJ115">
        <v>302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386</v>
      </c>
      <c r="B116" t="s">
        <v>80</v>
      </c>
      <c r="C116" t="s">
        <v>387</v>
      </c>
      <c r="D116" t="s">
        <v>82</v>
      </c>
      <c r="E116" s="2" t="str">
        <f>HYPERLINK("capsilon://?command=openfolder&amp;siteaddress=FAM.docvelocity-na8.net&amp;folderid=FX91DC205B-26A6-8217-770C-8C9E2E7BFA75","FX2111988")</f>
        <v>FX2111988</v>
      </c>
      <c r="F116" t="s">
        <v>19</v>
      </c>
      <c r="G116" t="s">
        <v>19</v>
      </c>
      <c r="H116" t="s">
        <v>83</v>
      </c>
      <c r="I116" t="s">
        <v>388</v>
      </c>
      <c r="J116">
        <v>94</v>
      </c>
      <c r="K116" t="s">
        <v>85</v>
      </c>
      <c r="L116" t="s">
        <v>86</v>
      </c>
      <c r="M116" t="s">
        <v>87</v>
      </c>
      <c r="N116">
        <v>1</v>
      </c>
      <c r="O116" s="1">
        <v>44536.695914351854</v>
      </c>
      <c r="P116" s="1">
        <v>44536.703819444447</v>
      </c>
      <c r="Q116">
        <v>108</v>
      </c>
      <c r="R116">
        <v>575</v>
      </c>
      <c r="S116" t="b">
        <v>0</v>
      </c>
      <c r="T116" t="s">
        <v>88</v>
      </c>
      <c r="U116" t="b">
        <v>0</v>
      </c>
      <c r="V116" t="s">
        <v>125</v>
      </c>
      <c r="W116" s="1">
        <v>44536.703819444447</v>
      </c>
      <c r="X116">
        <v>575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73</v>
      </c>
      <c r="AE116">
        <v>52</v>
      </c>
      <c r="AF116">
        <v>0</v>
      </c>
      <c r="AG116">
        <v>1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389</v>
      </c>
      <c r="B117" t="s">
        <v>80</v>
      </c>
      <c r="C117" t="s">
        <v>390</v>
      </c>
      <c r="D117" t="s">
        <v>82</v>
      </c>
      <c r="E117" s="2" t="str">
        <f>HYPERLINK("capsilon://?command=openfolder&amp;siteaddress=FAM.docvelocity-na8.net&amp;folderid=FX746E9611-56F9-5702-32F8-70AE34F15EBA","FX211113112")</f>
        <v>FX211113112</v>
      </c>
      <c r="F117" t="s">
        <v>19</v>
      </c>
      <c r="G117" t="s">
        <v>19</v>
      </c>
      <c r="H117" t="s">
        <v>83</v>
      </c>
      <c r="I117" t="s">
        <v>391</v>
      </c>
      <c r="J117">
        <v>28</v>
      </c>
      <c r="K117" t="s">
        <v>85</v>
      </c>
      <c r="L117" t="s">
        <v>86</v>
      </c>
      <c r="M117" t="s">
        <v>87</v>
      </c>
      <c r="N117">
        <v>2</v>
      </c>
      <c r="O117" s="1">
        <v>44536.700601851851</v>
      </c>
      <c r="P117" s="1">
        <v>44536.748506944445</v>
      </c>
      <c r="Q117">
        <v>3766</v>
      </c>
      <c r="R117">
        <v>373</v>
      </c>
      <c r="S117" t="b">
        <v>0</v>
      </c>
      <c r="T117" t="s">
        <v>88</v>
      </c>
      <c r="U117" t="b">
        <v>0</v>
      </c>
      <c r="V117" t="s">
        <v>146</v>
      </c>
      <c r="W117" s="1">
        <v>44536.724791666667</v>
      </c>
      <c r="X117">
        <v>118</v>
      </c>
      <c r="Y117">
        <v>21</v>
      </c>
      <c r="Z117">
        <v>0</v>
      </c>
      <c r="AA117">
        <v>21</v>
      </c>
      <c r="AB117">
        <v>0</v>
      </c>
      <c r="AC117">
        <v>3</v>
      </c>
      <c r="AD117">
        <v>7</v>
      </c>
      <c r="AE117">
        <v>0</v>
      </c>
      <c r="AF117">
        <v>0</v>
      </c>
      <c r="AG117">
        <v>0</v>
      </c>
      <c r="AH117" t="s">
        <v>319</v>
      </c>
      <c r="AI117" s="1">
        <v>44536.748506944445</v>
      </c>
      <c r="AJ117">
        <v>182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392</v>
      </c>
      <c r="B118" t="s">
        <v>80</v>
      </c>
      <c r="C118" t="s">
        <v>387</v>
      </c>
      <c r="D118" t="s">
        <v>82</v>
      </c>
      <c r="E118" s="2" t="str">
        <f>HYPERLINK("capsilon://?command=openfolder&amp;siteaddress=FAM.docvelocity-na8.net&amp;folderid=FX91DC205B-26A6-8217-770C-8C9E2E7BFA75","FX2111988")</f>
        <v>FX2111988</v>
      </c>
      <c r="F118" t="s">
        <v>19</v>
      </c>
      <c r="G118" t="s">
        <v>19</v>
      </c>
      <c r="H118" t="s">
        <v>83</v>
      </c>
      <c r="I118" t="s">
        <v>388</v>
      </c>
      <c r="J118">
        <v>38</v>
      </c>
      <c r="K118" t="s">
        <v>85</v>
      </c>
      <c r="L118" t="s">
        <v>86</v>
      </c>
      <c r="M118" t="s">
        <v>87</v>
      </c>
      <c r="N118">
        <v>2</v>
      </c>
      <c r="O118" s="1">
        <v>44536.704155092593</v>
      </c>
      <c r="P118" s="1">
        <v>44536.73065972222</v>
      </c>
      <c r="Q118">
        <v>1007</v>
      </c>
      <c r="R118">
        <v>1283</v>
      </c>
      <c r="S118" t="b">
        <v>0</v>
      </c>
      <c r="T118" t="s">
        <v>88</v>
      </c>
      <c r="U118" t="b">
        <v>1</v>
      </c>
      <c r="V118" t="s">
        <v>146</v>
      </c>
      <c r="W118" s="1">
        <v>44536.723414351851</v>
      </c>
      <c r="X118">
        <v>778</v>
      </c>
      <c r="Y118">
        <v>40</v>
      </c>
      <c r="Z118">
        <v>0</v>
      </c>
      <c r="AA118">
        <v>40</v>
      </c>
      <c r="AB118">
        <v>0</v>
      </c>
      <c r="AC118">
        <v>37</v>
      </c>
      <c r="AD118">
        <v>-2</v>
      </c>
      <c r="AE118">
        <v>0</v>
      </c>
      <c r="AF118">
        <v>0</v>
      </c>
      <c r="AG118">
        <v>0</v>
      </c>
      <c r="AH118" t="s">
        <v>319</v>
      </c>
      <c r="AI118" s="1">
        <v>44536.73065972222</v>
      </c>
      <c r="AJ118">
        <v>474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-2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393</v>
      </c>
      <c r="B119" t="s">
        <v>80</v>
      </c>
      <c r="C119" t="s">
        <v>394</v>
      </c>
      <c r="D119" t="s">
        <v>82</v>
      </c>
      <c r="E119" s="2" t="str">
        <f>HYPERLINK("capsilon://?command=openfolder&amp;siteaddress=FAM.docvelocity-na8.net&amp;folderid=FX87870289-7300-8DBD-696F-1817B796902A","FX21116595")</f>
        <v>FX21116595</v>
      </c>
      <c r="F119" t="s">
        <v>19</v>
      </c>
      <c r="G119" t="s">
        <v>19</v>
      </c>
      <c r="H119" t="s">
        <v>83</v>
      </c>
      <c r="I119" t="s">
        <v>395</v>
      </c>
      <c r="J119">
        <v>249</v>
      </c>
      <c r="K119" t="s">
        <v>85</v>
      </c>
      <c r="L119" t="s">
        <v>86</v>
      </c>
      <c r="M119" t="s">
        <v>87</v>
      </c>
      <c r="N119">
        <v>1</v>
      </c>
      <c r="O119" s="1">
        <v>44536.709305555552</v>
      </c>
      <c r="P119" s="1">
        <v>44537.210370370369</v>
      </c>
      <c r="Q119">
        <v>40303</v>
      </c>
      <c r="R119">
        <v>2989</v>
      </c>
      <c r="S119" t="b">
        <v>0</v>
      </c>
      <c r="T119" t="s">
        <v>88</v>
      </c>
      <c r="U119" t="b">
        <v>0</v>
      </c>
      <c r="V119" t="s">
        <v>160</v>
      </c>
      <c r="W119" s="1">
        <v>44537.210370370369</v>
      </c>
      <c r="X119">
        <v>499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249</v>
      </c>
      <c r="AE119">
        <v>220</v>
      </c>
      <c r="AF119">
        <v>0</v>
      </c>
      <c r="AG119">
        <v>3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396</v>
      </c>
      <c r="B120" t="s">
        <v>80</v>
      </c>
      <c r="C120" t="s">
        <v>397</v>
      </c>
      <c r="D120" t="s">
        <v>82</v>
      </c>
      <c r="E120" s="2" t="str">
        <f>HYPERLINK("capsilon://?command=openfolder&amp;siteaddress=FAM.docvelocity-na8.net&amp;folderid=FXDE9C01D4-8F5C-FF1C-E282-6D377B1A3EFC","FX21107212")</f>
        <v>FX21107212</v>
      </c>
      <c r="F120" t="s">
        <v>19</v>
      </c>
      <c r="G120" t="s">
        <v>19</v>
      </c>
      <c r="H120" t="s">
        <v>83</v>
      </c>
      <c r="I120" t="s">
        <v>398</v>
      </c>
      <c r="J120">
        <v>63</v>
      </c>
      <c r="K120" t="s">
        <v>85</v>
      </c>
      <c r="L120" t="s">
        <v>86</v>
      </c>
      <c r="M120" t="s">
        <v>87</v>
      </c>
      <c r="N120">
        <v>2</v>
      </c>
      <c r="O120" s="1">
        <v>44536.709502314814</v>
      </c>
      <c r="P120" s="1">
        <v>44536.752627314818</v>
      </c>
      <c r="Q120">
        <v>3097</v>
      </c>
      <c r="R120">
        <v>629</v>
      </c>
      <c r="S120" t="b">
        <v>0</v>
      </c>
      <c r="T120" t="s">
        <v>88</v>
      </c>
      <c r="U120" t="b">
        <v>0</v>
      </c>
      <c r="V120" t="s">
        <v>146</v>
      </c>
      <c r="W120" s="1">
        <v>44536.729479166665</v>
      </c>
      <c r="X120">
        <v>273</v>
      </c>
      <c r="Y120">
        <v>43</v>
      </c>
      <c r="Z120">
        <v>0</v>
      </c>
      <c r="AA120">
        <v>43</v>
      </c>
      <c r="AB120">
        <v>0</v>
      </c>
      <c r="AC120">
        <v>21</v>
      </c>
      <c r="AD120">
        <v>20</v>
      </c>
      <c r="AE120">
        <v>0</v>
      </c>
      <c r="AF120">
        <v>0</v>
      </c>
      <c r="AG120">
        <v>0</v>
      </c>
      <c r="AH120" t="s">
        <v>319</v>
      </c>
      <c r="AI120" s="1">
        <v>44536.752627314818</v>
      </c>
      <c r="AJ120">
        <v>356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399</v>
      </c>
      <c r="B121" t="s">
        <v>80</v>
      </c>
      <c r="C121" t="s">
        <v>208</v>
      </c>
      <c r="D121" t="s">
        <v>82</v>
      </c>
      <c r="E121" s="2" t="str">
        <f>HYPERLINK("capsilon://?command=openfolder&amp;siteaddress=FAM.docvelocity-na8.net&amp;folderid=FX5B451814-47E7-63A8-5EF8-0327D62D7BED","FX21111263")</f>
        <v>FX21111263</v>
      </c>
      <c r="F121" t="s">
        <v>19</v>
      </c>
      <c r="G121" t="s">
        <v>19</v>
      </c>
      <c r="H121" t="s">
        <v>83</v>
      </c>
      <c r="I121" t="s">
        <v>400</v>
      </c>
      <c r="J121">
        <v>66</v>
      </c>
      <c r="K121" t="s">
        <v>85</v>
      </c>
      <c r="L121" t="s">
        <v>86</v>
      </c>
      <c r="M121" t="s">
        <v>87</v>
      </c>
      <c r="N121">
        <v>2</v>
      </c>
      <c r="O121" s="1">
        <v>44536.709629629629</v>
      </c>
      <c r="P121" s="1">
        <v>44536.760983796295</v>
      </c>
      <c r="Q121">
        <v>3709</v>
      </c>
      <c r="R121">
        <v>728</v>
      </c>
      <c r="S121" t="b">
        <v>0</v>
      </c>
      <c r="T121" t="s">
        <v>88</v>
      </c>
      <c r="U121" t="b">
        <v>0</v>
      </c>
      <c r="V121" t="s">
        <v>146</v>
      </c>
      <c r="W121" s="1">
        <v>44536.733414351853</v>
      </c>
      <c r="X121">
        <v>339</v>
      </c>
      <c r="Y121">
        <v>52</v>
      </c>
      <c r="Z121">
        <v>0</v>
      </c>
      <c r="AA121">
        <v>52</v>
      </c>
      <c r="AB121">
        <v>0</v>
      </c>
      <c r="AC121">
        <v>31</v>
      </c>
      <c r="AD121">
        <v>14</v>
      </c>
      <c r="AE121">
        <v>0</v>
      </c>
      <c r="AF121">
        <v>0</v>
      </c>
      <c r="AG121">
        <v>0</v>
      </c>
      <c r="AH121" t="s">
        <v>319</v>
      </c>
      <c r="AI121" s="1">
        <v>44536.760983796295</v>
      </c>
      <c r="AJ121">
        <v>389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13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401</v>
      </c>
      <c r="B122" t="s">
        <v>80</v>
      </c>
      <c r="C122" t="s">
        <v>397</v>
      </c>
      <c r="D122" t="s">
        <v>82</v>
      </c>
      <c r="E122" s="2" t="str">
        <f>HYPERLINK("capsilon://?command=openfolder&amp;siteaddress=FAM.docvelocity-na8.net&amp;folderid=FXDE9C01D4-8F5C-FF1C-E282-6D377B1A3EFC","FX21107212")</f>
        <v>FX21107212</v>
      </c>
      <c r="F122" t="s">
        <v>19</v>
      </c>
      <c r="G122" t="s">
        <v>19</v>
      </c>
      <c r="H122" t="s">
        <v>83</v>
      </c>
      <c r="I122" t="s">
        <v>402</v>
      </c>
      <c r="J122">
        <v>66</v>
      </c>
      <c r="K122" t="s">
        <v>85</v>
      </c>
      <c r="L122" t="s">
        <v>86</v>
      </c>
      <c r="M122" t="s">
        <v>87</v>
      </c>
      <c r="N122">
        <v>2</v>
      </c>
      <c r="O122" s="1">
        <v>44536.710312499999</v>
      </c>
      <c r="P122" s="1">
        <v>44536.764722222222</v>
      </c>
      <c r="Q122">
        <v>3899</v>
      </c>
      <c r="R122">
        <v>802</v>
      </c>
      <c r="S122" t="b">
        <v>0</v>
      </c>
      <c r="T122" t="s">
        <v>88</v>
      </c>
      <c r="U122" t="b">
        <v>0</v>
      </c>
      <c r="V122" t="s">
        <v>132</v>
      </c>
      <c r="W122" s="1">
        <v>44536.732858796298</v>
      </c>
      <c r="X122">
        <v>269</v>
      </c>
      <c r="Y122">
        <v>43</v>
      </c>
      <c r="Z122">
        <v>0</v>
      </c>
      <c r="AA122">
        <v>43</v>
      </c>
      <c r="AB122">
        <v>0</v>
      </c>
      <c r="AC122">
        <v>20</v>
      </c>
      <c r="AD122">
        <v>23</v>
      </c>
      <c r="AE122">
        <v>0</v>
      </c>
      <c r="AF122">
        <v>0</v>
      </c>
      <c r="AG122">
        <v>0</v>
      </c>
      <c r="AH122" t="s">
        <v>89</v>
      </c>
      <c r="AI122" s="1">
        <v>44536.764722222222</v>
      </c>
      <c r="AJ122">
        <v>533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23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403</v>
      </c>
      <c r="B123" t="s">
        <v>80</v>
      </c>
      <c r="C123" t="s">
        <v>397</v>
      </c>
      <c r="D123" t="s">
        <v>82</v>
      </c>
      <c r="E123" s="2" t="str">
        <f>HYPERLINK("capsilon://?command=openfolder&amp;siteaddress=FAM.docvelocity-na8.net&amp;folderid=FXDE9C01D4-8F5C-FF1C-E282-6D377B1A3EFC","FX21107212")</f>
        <v>FX21107212</v>
      </c>
      <c r="F123" t="s">
        <v>19</v>
      </c>
      <c r="G123" t="s">
        <v>19</v>
      </c>
      <c r="H123" t="s">
        <v>83</v>
      </c>
      <c r="I123" t="s">
        <v>404</v>
      </c>
      <c r="J123">
        <v>66</v>
      </c>
      <c r="K123" t="s">
        <v>85</v>
      </c>
      <c r="L123" t="s">
        <v>86</v>
      </c>
      <c r="M123" t="s">
        <v>87</v>
      </c>
      <c r="N123">
        <v>2</v>
      </c>
      <c r="O123" s="1">
        <v>44536.710393518515</v>
      </c>
      <c r="P123" s="1">
        <v>44536.765104166669</v>
      </c>
      <c r="Q123">
        <v>4201</v>
      </c>
      <c r="R123">
        <v>526</v>
      </c>
      <c r="S123" t="b">
        <v>0</v>
      </c>
      <c r="T123" t="s">
        <v>88</v>
      </c>
      <c r="U123" t="b">
        <v>0</v>
      </c>
      <c r="V123" t="s">
        <v>136</v>
      </c>
      <c r="W123" s="1">
        <v>44536.733460648145</v>
      </c>
      <c r="X123">
        <v>171</v>
      </c>
      <c r="Y123">
        <v>43</v>
      </c>
      <c r="Z123">
        <v>0</v>
      </c>
      <c r="AA123">
        <v>43</v>
      </c>
      <c r="AB123">
        <v>0</v>
      </c>
      <c r="AC123">
        <v>20</v>
      </c>
      <c r="AD123">
        <v>23</v>
      </c>
      <c r="AE123">
        <v>0</v>
      </c>
      <c r="AF123">
        <v>0</v>
      </c>
      <c r="AG123">
        <v>0</v>
      </c>
      <c r="AH123" t="s">
        <v>319</v>
      </c>
      <c r="AI123" s="1">
        <v>44536.765104166669</v>
      </c>
      <c r="AJ123">
        <v>355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23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405</v>
      </c>
      <c r="B124" t="s">
        <v>80</v>
      </c>
      <c r="C124" t="s">
        <v>397</v>
      </c>
      <c r="D124" t="s">
        <v>82</v>
      </c>
      <c r="E124" s="2" t="str">
        <f>HYPERLINK("capsilon://?command=openfolder&amp;siteaddress=FAM.docvelocity-na8.net&amp;folderid=FXDE9C01D4-8F5C-FF1C-E282-6D377B1A3EFC","FX21107212")</f>
        <v>FX21107212</v>
      </c>
      <c r="F124" t="s">
        <v>19</v>
      </c>
      <c r="G124" t="s">
        <v>19</v>
      </c>
      <c r="H124" t="s">
        <v>83</v>
      </c>
      <c r="I124" t="s">
        <v>406</v>
      </c>
      <c r="J124">
        <v>66</v>
      </c>
      <c r="K124" t="s">
        <v>85</v>
      </c>
      <c r="L124" t="s">
        <v>86</v>
      </c>
      <c r="M124" t="s">
        <v>87</v>
      </c>
      <c r="N124">
        <v>2</v>
      </c>
      <c r="O124" s="1">
        <v>44536.711145833331</v>
      </c>
      <c r="P124" s="1">
        <v>44536.772557870368</v>
      </c>
      <c r="Q124">
        <v>4476</v>
      </c>
      <c r="R124">
        <v>830</v>
      </c>
      <c r="S124" t="b">
        <v>0</v>
      </c>
      <c r="T124" t="s">
        <v>88</v>
      </c>
      <c r="U124" t="b">
        <v>0</v>
      </c>
      <c r="V124" t="s">
        <v>132</v>
      </c>
      <c r="W124" s="1">
        <v>44536.734803240739</v>
      </c>
      <c r="X124">
        <v>154</v>
      </c>
      <c r="Y124">
        <v>43</v>
      </c>
      <c r="Z124">
        <v>0</v>
      </c>
      <c r="AA124">
        <v>43</v>
      </c>
      <c r="AB124">
        <v>0</v>
      </c>
      <c r="AC124">
        <v>20</v>
      </c>
      <c r="AD124">
        <v>23</v>
      </c>
      <c r="AE124">
        <v>0</v>
      </c>
      <c r="AF124">
        <v>0</v>
      </c>
      <c r="AG124">
        <v>0</v>
      </c>
      <c r="AH124" t="s">
        <v>89</v>
      </c>
      <c r="AI124" s="1">
        <v>44536.772557870368</v>
      </c>
      <c r="AJ124">
        <v>676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23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407</v>
      </c>
      <c r="B125" t="s">
        <v>80</v>
      </c>
      <c r="C125" t="s">
        <v>397</v>
      </c>
      <c r="D125" t="s">
        <v>82</v>
      </c>
      <c r="E125" s="2" t="str">
        <f>HYPERLINK("capsilon://?command=openfolder&amp;siteaddress=FAM.docvelocity-na8.net&amp;folderid=FXDE9C01D4-8F5C-FF1C-E282-6D377B1A3EFC","FX21107212")</f>
        <v>FX21107212</v>
      </c>
      <c r="F125" t="s">
        <v>19</v>
      </c>
      <c r="G125" t="s">
        <v>19</v>
      </c>
      <c r="H125" t="s">
        <v>83</v>
      </c>
      <c r="I125" t="s">
        <v>408</v>
      </c>
      <c r="J125">
        <v>63</v>
      </c>
      <c r="K125" t="s">
        <v>85</v>
      </c>
      <c r="L125" t="s">
        <v>86</v>
      </c>
      <c r="M125" t="s">
        <v>87</v>
      </c>
      <c r="N125">
        <v>2</v>
      </c>
      <c r="O125" s="1">
        <v>44536.711342592593</v>
      </c>
      <c r="P125" s="1">
        <v>44536.768182870372</v>
      </c>
      <c r="Q125">
        <v>4513</v>
      </c>
      <c r="R125">
        <v>398</v>
      </c>
      <c r="S125" t="b">
        <v>0</v>
      </c>
      <c r="T125" t="s">
        <v>88</v>
      </c>
      <c r="U125" t="b">
        <v>0</v>
      </c>
      <c r="V125" t="s">
        <v>146</v>
      </c>
      <c r="W125" s="1">
        <v>44536.734965277778</v>
      </c>
      <c r="X125">
        <v>133</v>
      </c>
      <c r="Y125">
        <v>43</v>
      </c>
      <c r="Z125">
        <v>0</v>
      </c>
      <c r="AA125">
        <v>43</v>
      </c>
      <c r="AB125">
        <v>0</v>
      </c>
      <c r="AC125">
        <v>21</v>
      </c>
      <c r="AD125">
        <v>20</v>
      </c>
      <c r="AE125">
        <v>0</v>
      </c>
      <c r="AF125">
        <v>0</v>
      </c>
      <c r="AG125">
        <v>0</v>
      </c>
      <c r="AH125" t="s">
        <v>319</v>
      </c>
      <c r="AI125" s="1">
        <v>44536.768182870372</v>
      </c>
      <c r="AJ125">
        <v>265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19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409</v>
      </c>
      <c r="B126" t="s">
        <v>80</v>
      </c>
      <c r="C126" t="s">
        <v>370</v>
      </c>
      <c r="D126" t="s">
        <v>82</v>
      </c>
      <c r="E126" s="2" t="str">
        <f>HYPERLINK("capsilon://?command=openfolder&amp;siteaddress=FAM.docvelocity-na8.net&amp;folderid=FX76F2CC31-8F69-E461-A4BE-F00D5DC13B3D","FX21115732")</f>
        <v>FX21115732</v>
      </c>
      <c r="F126" t="s">
        <v>19</v>
      </c>
      <c r="G126" t="s">
        <v>19</v>
      </c>
      <c r="H126" t="s">
        <v>83</v>
      </c>
      <c r="I126" t="s">
        <v>410</v>
      </c>
      <c r="J126">
        <v>66</v>
      </c>
      <c r="K126" t="s">
        <v>85</v>
      </c>
      <c r="L126" t="s">
        <v>86</v>
      </c>
      <c r="M126" t="s">
        <v>87</v>
      </c>
      <c r="N126">
        <v>2</v>
      </c>
      <c r="O126" s="1">
        <v>44531.510995370372</v>
      </c>
      <c r="P126" s="1">
        <v>44531.689166666663</v>
      </c>
      <c r="Q126">
        <v>13504</v>
      </c>
      <c r="R126">
        <v>1890</v>
      </c>
      <c r="S126" t="b">
        <v>0</v>
      </c>
      <c r="T126" t="s">
        <v>88</v>
      </c>
      <c r="U126" t="b">
        <v>0</v>
      </c>
      <c r="V126" t="s">
        <v>132</v>
      </c>
      <c r="W126" s="1">
        <v>44531.574803240743</v>
      </c>
      <c r="X126">
        <v>892</v>
      </c>
      <c r="Y126">
        <v>102</v>
      </c>
      <c r="Z126">
        <v>0</v>
      </c>
      <c r="AA126">
        <v>102</v>
      </c>
      <c r="AB126">
        <v>0</v>
      </c>
      <c r="AC126">
        <v>23</v>
      </c>
      <c r="AD126">
        <v>-36</v>
      </c>
      <c r="AE126">
        <v>0</v>
      </c>
      <c r="AF126">
        <v>0</v>
      </c>
      <c r="AG126">
        <v>0</v>
      </c>
      <c r="AH126" t="s">
        <v>168</v>
      </c>
      <c r="AI126" s="1">
        <v>44531.689166666663</v>
      </c>
      <c r="AJ126">
        <v>843</v>
      </c>
      <c r="AK126">
        <v>3</v>
      </c>
      <c r="AL126">
        <v>0</v>
      </c>
      <c r="AM126">
        <v>3</v>
      </c>
      <c r="AN126">
        <v>0</v>
      </c>
      <c r="AO126">
        <v>3</v>
      </c>
      <c r="AP126">
        <v>-39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411</v>
      </c>
      <c r="B127" t="s">
        <v>80</v>
      </c>
      <c r="C127" t="s">
        <v>412</v>
      </c>
      <c r="D127" t="s">
        <v>82</v>
      </c>
      <c r="E127" s="2" t="str">
        <f>HYPERLINK("capsilon://?command=openfolder&amp;siteaddress=FAM.docvelocity-na8.net&amp;folderid=FX8C5D93D7-43EA-0133-972E-9DE44AAFC149","FX21102085")</f>
        <v>FX21102085</v>
      </c>
      <c r="F127" t="s">
        <v>19</v>
      </c>
      <c r="G127" t="s">
        <v>19</v>
      </c>
      <c r="H127" t="s">
        <v>83</v>
      </c>
      <c r="I127" t="s">
        <v>413</v>
      </c>
      <c r="J127">
        <v>32</v>
      </c>
      <c r="K127" t="s">
        <v>85</v>
      </c>
      <c r="L127" t="s">
        <v>86</v>
      </c>
      <c r="M127" t="s">
        <v>87</v>
      </c>
      <c r="N127">
        <v>1</v>
      </c>
      <c r="O127" s="1">
        <v>44536.719618055555</v>
      </c>
      <c r="P127" s="1">
        <v>44537.212175925924</v>
      </c>
      <c r="Q127">
        <v>42009</v>
      </c>
      <c r="R127">
        <v>548</v>
      </c>
      <c r="S127" t="b">
        <v>0</v>
      </c>
      <c r="T127" t="s">
        <v>88</v>
      </c>
      <c r="U127" t="b">
        <v>0</v>
      </c>
      <c r="V127" t="s">
        <v>160</v>
      </c>
      <c r="W127" s="1">
        <v>44537.212175925924</v>
      </c>
      <c r="X127">
        <v>155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32</v>
      </c>
      <c r="AE127">
        <v>27</v>
      </c>
      <c r="AF127">
        <v>0</v>
      </c>
      <c r="AG127">
        <v>2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414</v>
      </c>
      <c r="B128" t="s">
        <v>80</v>
      </c>
      <c r="C128" t="s">
        <v>415</v>
      </c>
      <c r="D128" t="s">
        <v>82</v>
      </c>
      <c r="E128" s="2" t="str">
        <f>HYPERLINK("capsilon://?command=openfolder&amp;siteaddress=FAM.docvelocity-na8.net&amp;folderid=FX1E424520-1883-58D5-DDFC-01FAF21C5606","FX21111767")</f>
        <v>FX21111767</v>
      </c>
      <c r="F128" t="s">
        <v>19</v>
      </c>
      <c r="G128" t="s">
        <v>19</v>
      </c>
      <c r="H128" t="s">
        <v>83</v>
      </c>
      <c r="I128" t="s">
        <v>416</v>
      </c>
      <c r="J128">
        <v>66</v>
      </c>
      <c r="K128" t="s">
        <v>85</v>
      </c>
      <c r="L128" t="s">
        <v>86</v>
      </c>
      <c r="M128" t="s">
        <v>87</v>
      </c>
      <c r="N128">
        <v>2</v>
      </c>
      <c r="O128" s="1">
        <v>44531.511828703704</v>
      </c>
      <c r="P128" s="1">
        <v>44531.525451388887</v>
      </c>
      <c r="Q128">
        <v>1113</v>
      </c>
      <c r="R128">
        <v>64</v>
      </c>
      <c r="S128" t="b">
        <v>0</v>
      </c>
      <c r="T128" t="s">
        <v>88</v>
      </c>
      <c r="U128" t="b">
        <v>0</v>
      </c>
      <c r="V128" t="s">
        <v>142</v>
      </c>
      <c r="W128" s="1">
        <v>44531.51730324074</v>
      </c>
      <c r="X128">
        <v>29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66</v>
      </c>
      <c r="AE128">
        <v>0</v>
      </c>
      <c r="AF128">
        <v>0</v>
      </c>
      <c r="AG128">
        <v>0</v>
      </c>
      <c r="AH128" t="s">
        <v>168</v>
      </c>
      <c r="AI128" s="1">
        <v>44531.525451388887</v>
      </c>
      <c r="AJ128">
        <v>23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66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417</v>
      </c>
      <c r="B129" t="s">
        <v>80</v>
      </c>
      <c r="C129" t="s">
        <v>418</v>
      </c>
      <c r="D129" t="s">
        <v>82</v>
      </c>
      <c r="E129" s="2" t="str">
        <f>HYPERLINK("capsilon://?command=openfolder&amp;siteaddress=FAM.docvelocity-na8.net&amp;folderid=FXE9A8B487-D1A0-6ACB-4005-B64EDCDC71B7","FX21117441")</f>
        <v>FX21117441</v>
      </c>
      <c r="F129" t="s">
        <v>19</v>
      </c>
      <c r="G129" t="s">
        <v>19</v>
      </c>
      <c r="H129" t="s">
        <v>83</v>
      </c>
      <c r="I129" t="s">
        <v>419</v>
      </c>
      <c r="J129">
        <v>66</v>
      </c>
      <c r="K129" t="s">
        <v>85</v>
      </c>
      <c r="L129" t="s">
        <v>86</v>
      </c>
      <c r="M129" t="s">
        <v>87</v>
      </c>
      <c r="N129">
        <v>2</v>
      </c>
      <c r="O129" s="1">
        <v>44536.734629629631</v>
      </c>
      <c r="P129" s="1">
        <v>44536.779432870368</v>
      </c>
      <c r="Q129">
        <v>3173</v>
      </c>
      <c r="R129">
        <v>698</v>
      </c>
      <c r="S129" t="b">
        <v>0</v>
      </c>
      <c r="T129" t="s">
        <v>88</v>
      </c>
      <c r="U129" t="b">
        <v>0</v>
      </c>
      <c r="V129" t="s">
        <v>146</v>
      </c>
      <c r="W129" s="1">
        <v>44536.740925925929</v>
      </c>
      <c r="X129">
        <v>514</v>
      </c>
      <c r="Y129">
        <v>52</v>
      </c>
      <c r="Z129">
        <v>0</v>
      </c>
      <c r="AA129">
        <v>52</v>
      </c>
      <c r="AB129">
        <v>0</v>
      </c>
      <c r="AC129">
        <v>34</v>
      </c>
      <c r="AD129">
        <v>14</v>
      </c>
      <c r="AE129">
        <v>0</v>
      </c>
      <c r="AF129">
        <v>0</v>
      </c>
      <c r="AG129">
        <v>0</v>
      </c>
      <c r="AH129" t="s">
        <v>168</v>
      </c>
      <c r="AI129" s="1">
        <v>44536.779432870368</v>
      </c>
      <c r="AJ129">
        <v>163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14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420</v>
      </c>
      <c r="B130" t="s">
        <v>80</v>
      </c>
      <c r="C130" t="s">
        <v>96</v>
      </c>
      <c r="D130" t="s">
        <v>82</v>
      </c>
      <c r="E130" s="2" t="str">
        <f>HYPERLINK("capsilon://?command=openfolder&amp;siteaddress=FAM.docvelocity-na8.net&amp;folderid=FX3E01EF46-341C-8E13-E263-AD0B258CB4ED","FX21118529")</f>
        <v>FX21118529</v>
      </c>
      <c r="F130" t="s">
        <v>19</v>
      </c>
      <c r="G130" t="s">
        <v>19</v>
      </c>
      <c r="H130" t="s">
        <v>83</v>
      </c>
      <c r="I130" t="s">
        <v>421</v>
      </c>
      <c r="J130">
        <v>86</v>
      </c>
      <c r="K130" t="s">
        <v>85</v>
      </c>
      <c r="L130" t="s">
        <v>86</v>
      </c>
      <c r="M130" t="s">
        <v>87</v>
      </c>
      <c r="N130">
        <v>2</v>
      </c>
      <c r="O130" s="1">
        <v>44536.735486111109</v>
      </c>
      <c r="P130" s="1">
        <v>44536.781215277777</v>
      </c>
      <c r="Q130">
        <v>3536</v>
      </c>
      <c r="R130">
        <v>415</v>
      </c>
      <c r="S130" t="b">
        <v>0</v>
      </c>
      <c r="T130" t="s">
        <v>88</v>
      </c>
      <c r="U130" t="b">
        <v>0</v>
      </c>
      <c r="V130" t="s">
        <v>132</v>
      </c>
      <c r="W130" s="1">
        <v>44536.73883101852</v>
      </c>
      <c r="X130">
        <v>262</v>
      </c>
      <c r="Y130">
        <v>38</v>
      </c>
      <c r="Z130">
        <v>0</v>
      </c>
      <c r="AA130">
        <v>38</v>
      </c>
      <c r="AB130">
        <v>38</v>
      </c>
      <c r="AC130">
        <v>3</v>
      </c>
      <c r="AD130">
        <v>48</v>
      </c>
      <c r="AE130">
        <v>0</v>
      </c>
      <c r="AF130">
        <v>0</v>
      </c>
      <c r="AG130">
        <v>0</v>
      </c>
      <c r="AH130" t="s">
        <v>168</v>
      </c>
      <c r="AI130" s="1">
        <v>44536.781215277777</v>
      </c>
      <c r="AJ130">
        <v>153</v>
      </c>
      <c r="AK130">
        <v>0</v>
      </c>
      <c r="AL130">
        <v>0</v>
      </c>
      <c r="AM130">
        <v>0</v>
      </c>
      <c r="AN130">
        <v>38</v>
      </c>
      <c r="AO130">
        <v>0</v>
      </c>
      <c r="AP130">
        <v>48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422</v>
      </c>
      <c r="B131" t="s">
        <v>80</v>
      </c>
      <c r="C131" t="s">
        <v>423</v>
      </c>
      <c r="D131" t="s">
        <v>82</v>
      </c>
      <c r="E131" s="2" t="str">
        <f>HYPERLINK("capsilon://?command=openfolder&amp;siteaddress=FAM.docvelocity-na8.net&amp;folderid=FXBAD04152-8CD7-62F3-D003-EF8C7468F4A1","FX211113212")</f>
        <v>FX211113212</v>
      </c>
      <c r="F131" t="s">
        <v>19</v>
      </c>
      <c r="G131" t="s">
        <v>19</v>
      </c>
      <c r="H131" t="s">
        <v>83</v>
      </c>
      <c r="I131" t="s">
        <v>424</v>
      </c>
      <c r="J131">
        <v>105</v>
      </c>
      <c r="K131" t="s">
        <v>85</v>
      </c>
      <c r="L131" t="s">
        <v>86</v>
      </c>
      <c r="M131" t="s">
        <v>87</v>
      </c>
      <c r="N131">
        <v>2</v>
      </c>
      <c r="O131" s="1">
        <v>44531.513715277775</v>
      </c>
      <c r="P131" s="1">
        <v>44531.529097222221</v>
      </c>
      <c r="Q131">
        <v>666</v>
      </c>
      <c r="R131">
        <v>663</v>
      </c>
      <c r="S131" t="b">
        <v>0</v>
      </c>
      <c r="T131" t="s">
        <v>88</v>
      </c>
      <c r="U131" t="b">
        <v>0</v>
      </c>
      <c r="V131" t="s">
        <v>142</v>
      </c>
      <c r="W131" s="1">
        <v>44531.521203703705</v>
      </c>
      <c r="X131">
        <v>336</v>
      </c>
      <c r="Y131">
        <v>79</v>
      </c>
      <c r="Z131">
        <v>0</v>
      </c>
      <c r="AA131">
        <v>79</v>
      </c>
      <c r="AB131">
        <v>0</v>
      </c>
      <c r="AC131">
        <v>33</v>
      </c>
      <c r="AD131">
        <v>26</v>
      </c>
      <c r="AE131">
        <v>0</v>
      </c>
      <c r="AF131">
        <v>0</v>
      </c>
      <c r="AG131">
        <v>0</v>
      </c>
      <c r="AH131" t="s">
        <v>168</v>
      </c>
      <c r="AI131" s="1">
        <v>44531.529097222221</v>
      </c>
      <c r="AJ131">
        <v>314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26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425</v>
      </c>
      <c r="B132" t="s">
        <v>80</v>
      </c>
      <c r="C132" t="s">
        <v>426</v>
      </c>
      <c r="D132" t="s">
        <v>82</v>
      </c>
      <c r="E132" s="2" t="str">
        <f>HYPERLINK("capsilon://?command=openfolder&amp;siteaddress=FAM.docvelocity-na8.net&amp;folderid=FXBCB5D276-D88C-856B-39F1-7DE5447FC6BC","FX21115817")</f>
        <v>FX21115817</v>
      </c>
      <c r="F132" t="s">
        <v>19</v>
      </c>
      <c r="G132" t="s">
        <v>19</v>
      </c>
      <c r="H132" t="s">
        <v>83</v>
      </c>
      <c r="I132" t="s">
        <v>427</v>
      </c>
      <c r="J132">
        <v>66</v>
      </c>
      <c r="K132" t="s">
        <v>85</v>
      </c>
      <c r="L132" t="s">
        <v>86</v>
      </c>
      <c r="M132" t="s">
        <v>87</v>
      </c>
      <c r="N132">
        <v>2</v>
      </c>
      <c r="O132" s="1">
        <v>44536.812986111108</v>
      </c>
      <c r="P132" s="1">
        <v>44537.154039351852</v>
      </c>
      <c r="Q132">
        <v>28283</v>
      </c>
      <c r="R132">
        <v>1184</v>
      </c>
      <c r="S132" t="b">
        <v>0</v>
      </c>
      <c r="T132" t="s">
        <v>88</v>
      </c>
      <c r="U132" t="b">
        <v>0</v>
      </c>
      <c r="V132" t="s">
        <v>153</v>
      </c>
      <c r="W132" s="1">
        <v>44536.825497685182</v>
      </c>
      <c r="X132">
        <v>613</v>
      </c>
      <c r="Y132">
        <v>52</v>
      </c>
      <c r="Z132">
        <v>0</v>
      </c>
      <c r="AA132">
        <v>52</v>
      </c>
      <c r="AB132">
        <v>0</v>
      </c>
      <c r="AC132">
        <v>43</v>
      </c>
      <c r="AD132">
        <v>14</v>
      </c>
      <c r="AE132">
        <v>0</v>
      </c>
      <c r="AF132">
        <v>0</v>
      </c>
      <c r="AG132">
        <v>0</v>
      </c>
      <c r="AH132" t="s">
        <v>142</v>
      </c>
      <c r="AI132" s="1">
        <v>44537.154039351852</v>
      </c>
      <c r="AJ132">
        <v>551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12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428</v>
      </c>
      <c r="B133" t="s">
        <v>80</v>
      </c>
      <c r="C133" t="s">
        <v>81</v>
      </c>
      <c r="D133" t="s">
        <v>82</v>
      </c>
      <c r="E133" s="2" t="str">
        <f>HYPERLINK("capsilon://?command=openfolder&amp;siteaddress=FAM.docvelocity-na8.net&amp;folderid=FX27AB6FAC-EC39-AEFA-FBA6-EB10FEC66A13","FX210914896")</f>
        <v>FX210914896</v>
      </c>
      <c r="F133" t="s">
        <v>19</v>
      </c>
      <c r="G133" t="s">
        <v>19</v>
      </c>
      <c r="H133" t="s">
        <v>83</v>
      </c>
      <c r="I133" t="s">
        <v>429</v>
      </c>
      <c r="J133">
        <v>32</v>
      </c>
      <c r="K133" t="s">
        <v>85</v>
      </c>
      <c r="L133" t="s">
        <v>86</v>
      </c>
      <c r="M133" t="s">
        <v>87</v>
      </c>
      <c r="N133">
        <v>1</v>
      </c>
      <c r="O133" s="1">
        <v>44536.825115740743</v>
      </c>
      <c r="P133" s="1">
        <v>44537.219629629632</v>
      </c>
      <c r="Q133">
        <v>32883</v>
      </c>
      <c r="R133">
        <v>1203</v>
      </c>
      <c r="S133" t="b">
        <v>0</v>
      </c>
      <c r="T133" t="s">
        <v>88</v>
      </c>
      <c r="U133" t="b">
        <v>0</v>
      </c>
      <c r="V133" t="s">
        <v>160</v>
      </c>
      <c r="W133" s="1">
        <v>44537.219629629632</v>
      </c>
      <c r="X133">
        <v>499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32</v>
      </c>
      <c r="AE133">
        <v>27</v>
      </c>
      <c r="AF133">
        <v>0</v>
      </c>
      <c r="AG133">
        <v>4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430</v>
      </c>
      <c r="B134" t="s">
        <v>80</v>
      </c>
      <c r="C134" t="s">
        <v>81</v>
      </c>
      <c r="D134" t="s">
        <v>82</v>
      </c>
      <c r="E134" s="2" t="str">
        <f>HYPERLINK("capsilon://?command=openfolder&amp;siteaddress=FAM.docvelocity-na8.net&amp;folderid=FX27AB6FAC-EC39-AEFA-FBA6-EB10FEC66A13","FX210914896")</f>
        <v>FX210914896</v>
      </c>
      <c r="F134" t="s">
        <v>19</v>
      </c>
      <c r="G134" t="s">
        <v>19</v>
      </c>
      <c r="H134" t="s">
        <v>83</v>
      </c>
      <c r="I134" t="s">
        <v>431</v>
      </c>
      <c r="J134">
        <v>37</v>
      </c>
      <c r="K134" t="s">
        <v>85</v>
      </c>
      <c r="L134" t="s">
        <v>86</v>
      </c>
      <c r="M134" t="s">
        <v>87</v>
      </c>
      <c r="N134">
        <v>1</v>
      </c>
      <c r="O134" s="1">
        <v>44536.826261574075</v>
      </c>
      <c r="P134" s="1">
        <v>44537.222777777781</v>
      </c>
      <c r="Q134">
        <v>33409</v>
      </c>
      <c r="R134">
        <v>850</v>
      </c>
      <c r="S134" t="b">
        <v>0</v>
      </c>
      <c r="T134" t="s">
        <v>88</v>
      </c>
      <c r="U134" t="b">
        <v>0</v>
      </c>
      <c r="V134" t="s">
        <v>160</v>
      </c>
      <c r="W134" s="1">
        <v>44537.222777777781</v>
      </c>
      <c r="X134">
        <v>271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37</v>
      </c>
      <c r="AE134">
        <v>32</v>
      </c>
      <c r="AF134">
        <v>0</v>
      </c>
      <c r="AG134">
        <v>3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432</v>
      </c>
      <c r="B135" t="s">
        <v>80</v>
      </c>
      <c r="C135" t="s">
        <v>433</v>
      </c>
      <c r="D135" t="s">
        <v>82</v>
      </c>
      <c r="E135" s="2" t="str">
        <f>HYPERLINK("capsilon://?command=openfolder&amp;siteaddress=FAM.docvelocity-na8.net&amp;folderid=FXC21DEF09-0EC3-F6DC-4AA4-AC190A748C49","FX21123519")</f>
        <v>FX21123519</v>
      </c>
      <c r="F135" t="s">
        <v>19</v>
      </c>
      <c r="G135" t="s">
        <v>19</v>
      </c>
      <c r="H135" t="s">
        <v>83</v>
      </c>
      <c r="I135" t="s">
        <v>434</v>
      </c>
      <c r="J135">
        <v>66</v>
      </c>
      <c r="K135" t="s">
        <v>85</v>
      </c>
      <c r="L135" t="s">
        <v>86</v>
      </c>
      <c r="M135" t="s">
        <v>87</v>
      </c>
      <c r="N135">
        <v>2</v>
      </c>
      <c r="O135" s="1">
        <v>44536.921400462961</v>
      </c>
      <c r="P135" s="1">
        <v>44537.154976851853</v>
      </c>
      <c r="Q135">
        <v>19359</v>
      </c>
      <c r="R135">
        <v>822</v>
      </c>
      <c r="S135" t="b">
        <v>0</v>
      </c>
      <c r="T135" t="s">
        <v>88</v>
      </c>
      <c r="U135" t="b">
        <v>0</v>
      </c>
      <c r="V135" t="s">
        <v>146</v>
      </c>
      <c r="W135" s="1">
        <v>44537.146805555552</v>
      </c>
      <c r="X135">
        <v>463</v>
      </c>
      <c r="Y135">
        <v>52</v>
      </c>
      <c r="Z135">
        <v>0</v>
      </c>
      <c r="AA135">
        <v>52</v>
      </c>
      <c r="AB135">
        <v>0</v>
      </c>
      <c r="AC135">
        <v>42</v>
      </c>
      <c r="AD135">
        <v>14</v>
      </c>
      <c r="AE135">
        <v>0</v>
      </c>
      <c r="AF135">
        <v>0</v>
      </c>
      <c r="AG135">
        <v>0</v>
      </c>
      <c r="AH135" t="s">
        <v>114</v>
      </c>
      <c r="AI135" s="1">
        <v>44537.154976851853</v>
      </c>
      <c r="AJ135">
        <v>359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435</v>
      </c>
      <c r="B136" t="s">
        <v>80</v>
      </c>
      <c r="C136" t="s">
        <v>436</v>
      </c>
      <c r="D136" t="s">
        <v>82</v>
      </c>
      <c r="E136" s="2" t="str">
        <f>HYPERLINK("capsilon://?command=openfolder&amp;siteaddress=FAM.docvelocity-na8.net&amp;folderid=FX3BDA83E4-15F7-0D15-3F67-243578880310","FX211011220")</f>
        <v>FX211011220</v>
      </c>
      <c r="F136" t="s">
        <v>19</v>
      </c>
      <c r="G136" t="s">
        <v>19</v>
      </c>
      <c r="H136" t="s">
        <v>83</v>
      </c>
      <c r="I136" t="s">
        <v>437</v>
      </c>
      <c r="J136">
        <v>32</v>
      </c>
      <c r="K136" t="s">
        <v>85</v>
      </c>
      <c r="L136" t="s">
        <v>86</v>
      </c>
      <c r="M136" t="s">
        <v>87</v>
      </c>
      <c r="N136">
        <v>2</v>
      </c>
      <c r="O136" s="1">
        <v>44536.988877314812</v>
      </c>
      <c r="P136" s="1">
        <v>44537.171446759261</v>
      </c>
      <c r="Q136">
        <v>14646</v>
      </c>
      <c r="R136">
        <v>1128</v>
      </c>
      <c r="S136" t="b">
        <v>0</v>
      </c>
      <c r="T136" t="s">
        <v>88</v>
      </c>
      <c r="U136" t="b">
        <v>0</v>
      </c>
      <c r="V136" t="s">
        <v>146</v>
      </c>
      <c r="W136" s="1">
        <v>44537.155509259261</v>
      </c>
      <c r="X136">
        <v>751</v>
      </c>
      <c r="Y136">
        <v>66</v>
      </c>
      <c r="Z136">
        <v>0</v>
      </c>
      <c r="AA136">
        <v>66</v>
      </c>
      <c r="AB136">
        <v>0</v>
      </c>
      <c r="AC136">
        <v>41</v>
      </c>
      <c r="AD136">
        <v>-34</v>
      </c>
      <c r="AE136">
        <v>0</v>
      </c>
      <c r="AF136">
        <v>0</v>
      </c>
      <c r="AG136">
        <v>0</v>
      </c>
      <c r="AH136" t="s">
        <v>114</v>
      </c>
      <c r="AI136" s="1">
        <v>44537.171446759261</v>
      </c>
      <c r="AJ136">
        <v>377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-35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438</v>
      </c>
      <c r="B137" t="s">
        <v>80</v>
      </c>
      <c r="C137" t="s">
        <v>436</v>
      </c>
      <c r="D137" t="s">
        <v>82</v>
      </c>
      <c r="E137" s="2" t="str">
        <f>HYPERLINK("capsilon://?command=openfolder&amp;siteaddress=FAM.docvelocity-na8.net&amp;folderid=FX3BDA83E4-15F7-0D15-3F67-243578880310","FX211011220")</f>
        <v>FX211011220</v>
      </c>
      <c r="F137" t="s">
        <v>19</v>
      </c>
      <c r="G137" t="s">
        <v>19</v>
      </c>
      <c r="H137" t="s">
        <v>83</v>
      </c>
      <c r="I137" t="s">
        <v>439</v>
      </c>
      <c r="J137">
        <v>32</v>
      </c>
      <c r="K137" t="s">
        <v>85</v>
      </c>
      <c r="L137" t="s">
        <v>86</v>
      </c>
      <c r="M137" t="s">
        <v>87</v>
      </c>
      <c r="N137">
        <v>2</v>
      </c>
      <c r="O137" s="1">
        <v>44536.988912037035</v>
      </c>
      <c r="P137" s="1">
        <v>44537.173275462963</v>
      </c>
      <c r="Q137">
        <v>14853</v>
      </c>
      <c r="R137">
        <v>1076</v>
      </c>
      <c r="S137" t="b">
        <v>0</v>
      </c>
      <c r="T137" t="s">
        <v>88</v>
      </c>
      <c r="U137" t="b">
        <v>0</v>
      </c>
      <c r="V137" t="s">
        <v>98</v>
      </c>
      <c r="W137" s="1">
        <v>44537.16165509259</v>
      </c>
      <c r="X137">
        <v>561</v>
      </c>
      <c r="Y137">
        <v>66</v>
      </c>
      <c r="Z137">
        <v>0</v>
      </c>
      <c r="AA137">
        <v>66</v>
      </c>
      <c r="AB137">
        <v>0</v>
      </c>
      <c r="AC137">
        <v>47</v>
      </c>
      <c r="AD137">
        <v>-34</v>
      </c>
      <c r="AE137">
        <v>0</v>
      </c>
      <c r="AF137">
        <v>0</v>
      </c>
      <c r="AG137">
        <v>0</v>
      </c>
      <c r="AH137" t="s">
        <v>94</v>
      </c>
      <c r="AI137" s="1">
        <v>44537.173275462963</v>
      </c>
      <c r="AJ137">
        <v>515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-35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440</v>
      </c>
      <c r="B138" t="s">
        <v>80</v>
      </c>
      <c r="C138" t="s">
        <v>441</v>
      </c>
      <c r="D138" t="s">
        <v>82</v>
      </c>
      <c r="E138" s="2" t="str">
        <f>HYPERLINK("capsilon://?command=openfolder&amp;siteaddress=FAM.docvelocity-na8.net&amp;folderid=FX747994F1-9314-9E7C-0033-946293F84D7F","FX211112779")</f>
        <v>FX211112779</v>
      </c>
      <c r="F138" t="s">
        <v>19</v>
      </c>
      <c r="G138" t="s">
        <v>19</v>
      </c>
      <c r="H138" t="s">
        <v>83</v>
      </c>
      <c r="I138" t="s">
        <v>442</v>
      </c>
      <c r="J138">
        <v>28</v>
      </c>
      <c r="K138" t="s">
        <v>85</v>
      </c>
      <c r="L138" t="s">
        <v>86</v>
      </c>
      <c r="M138" t="s">
        <v>87</v>
      </c>
      <c r="N138">
        <v>2</v>
      </c>
      <c r="O138" s="1">
        <v>44537.059398148151</v>
      </c>
      <c r="P138" s="1">
        <v>44537.174710648149</v>
      </c>
      <c r="Q138">
        <v>9209</v>
      </c>
      <c r="R138">
        <v>754</v>
      </c>
      <c r="S138" t="b">
        <v>0</v>
      </c>
      <c r="T138" t="s">
        <v>88</v>
      </c>
      <c r="U138" t="b">
        <v>0</v>
      </c>
      <c r="V138" t="s">
        <v>146</v>
      </c>
      <c r="W138" s="1">
        <v>44537.160995370374</v>
      </c>
      <c r="X138">
        <v>473</v>
      </c>
      <c r="Y138">
        <v>21</v>
      </c>
      <c r="Z138">
        <v>0</v>
      </c>
      <c r="AA138">
        <v>21</v>
      </c>
      <c r="AB138">
        <v>0</v>
      </c>
      <c r="AC138">
        <v>18</v>
      </c>
      <c r="AD138">
        <v>7</v>
      </c>
      <c r="AE138">
        <v>0</v>
      </c>
      <c r="AF138">
        <v>0</v>
      </c>
      <c r="AG138">
        <v>0</v>
      </c>
      <c r="AH138" t="s">
        <v>114</v>
      </c>
      <c r="AI138" s="1">
        <v>44537.174710648149</v>
      </c>
      <c r="AJ138">
        <v>281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443</v>
      </c>
      <c r="B139" t="s">
        <v>80</v>
      </c>
      <c r="C139" t="s">
        <v>444</v>
      </c>
      <c r="D139" t="s">
        <v>82</v>
      </c>
      <c r="E139" s="2" t="str">
        <f>HYPERLINK("capsilon://?command=openfolder&amp;siteaddress=FAM.docvelocity-na8.net&amp;folderid=FX6A81A4CF-43D5-6018-0FCE-93EBA72FABAC","FX21116503")</f>
        <v>FX21116503</v>
      </c>
      <c r="F139" t="s">
        <v>19</v>
      </c>
      <c r="G139" t="s">
        <v>19</v>
      </c>
      <c r="H139" t="s">
        <v>83</v>
      </c>
      <c r="I139" t="s">
        <v>445</v>
      </c>
      <c r="J139">
        <v>28</v>
      </c>
      <c r="K139" t="s">
        <v>85</v>
      </c>
      <c r="L139" t="s">
        <v>86</v>
      </c>
      <c r="M139" t="s">
        <v>87</v>
      </c>
      <c r="N139">
        <v>2</v>
      </c>
      <c r="O139" s="1">
        <v>44537.066620370373</v>
      </c>
      <c r="P139" s="1">
        <v>44537.174293981479</v>
      </c>
      <c r="Q139">
        <v>8944</v>
      </c>
      <c r="R139">
        <v>359</v>
      </c>
      <c r="S139" t="b">
        <v>0</v>
      </c>
      <c r="T139" t="s">
        <v>88</v>
      </c>
      <c r="U139" t="b">
        <v>0</v>
      </c>
      <c r="V139" t="s">
        <v>136</v>
      </c>
      <c r="W139" s="1">
        <v>44537.161909722221</v>
      </c>
      <c r="X139">
        <v>271</v>
      </c>
      <c r="Y139">
        <v>0</v>
      </c>
      <c r="Z139">
        <v>0</v>
      </c>
      <c r="AA139">
        <v>0</v>
      </c>
      <c r="AB139">
        <v>21</v>
      </c>
      <c r="AC139">
        <v>0</v>
      </c>
      <c r="AD139">
        <v>28</v>
      </c>
      <c r="AE139">
        <v>0</v>
      </c>
      <c r="AF139">
        <v>0</v>
      </c>
      <c r="AG139">
        <v>0</v>
      </c>
      <c r="AH139" t="s">
        <v>94</v>
      </c>
      <c r="AI139" s="1">
        <v>44537.174293981479</v>
      </c>
      <c r="AJ139">
        <v>88</v>
      </c>
      <c r="AK139">
        <v>0</v>
      </c>
      <c r="AL139">
        <v>0</v>
      </c>
      <c r="AM139">
        <v>0</v>
      </c>
      <c r="AN139">
        <v>21</v>
      </c>
      <c r="AO139">
        <v>0</v>
      </c>
      <c r="AP139">
        <v>28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446</v>
      </c>
      <c r="B140" t="s">
        <v>80</v>
      </c>
      <c r="C140" t="s">
        <v>353</v>
      </c>
      <c r="D140" t="s">
        <v>82</v>
      </c>
      <c r="E140" s="2" t="str">
        <f>HYPERLINK("capsilon://?command=openfolder&amp;siteaddress=FAM.docvelocity-na8.net&amp;folderid=FX75C1B66A-F772-F423-6F49-1F5BEC10BD29","FX211114436")</f>
        <v>FX211114436</v>
      </c>
      <c r="F140" t="s">
        <v>19</v>
      </c>
      <c r="G140" t="s">
        <v>19</v>
      </c>
      <c r="H140" t="s">
        <v>83</v>
      </c>
      <c r="I140" t="s">
        <v>447</v>
      </c>
      <c r="J140">
        <v>28</v>
      </c>
      <c r="K140" t="s">
        <v>85</v>
      </c>
      <c r="L140" t="s">
        <v>86</v>
      </c>
      <c r="M140" t="s">
        <v>87</v>
      </c>
      <c r="N140">
        <v>2</v>
      </c>
      <c r="O140" s="1">
        <v>44537.11347222222</v>
      </c>
      <c r="P140" s="1">
        <v>44537.176793981482</v>
      </c>
      <c r="Q140">
        <v>5069</v>
      </c>
      <c r="R140">
        <v>402</v>
      </c>
      <c r="S140" t="b">
        <v>0</v>
      </c>
      <c r="T140" t="s">
        <v>88</v>
      </c>
      <c r="U140" t="b">
        <v>0</v>
      </c>
      <c r="V140" t="s">
        <v>146</v>
      </c>
      <c r="W140" s="1">
        <v>44537.163206018522</v>
      </c>
      <c r="X140">
        <v>190</v>
      </c>
      <c r="Y140">
        <v>21</v>
      </c>
      <c r="Z140">
        <v>0</v>
      </c>
      <c r="AA140">
        <v>21</v>
      </c>
      <c r="AB140">
        <v>0</v>
      </c>
      <c r="AC140">
        <v>1</v>
      </c>
      <c r="AD140">
        <v>7</v>
      </c>
      <c r="AE140">
        <v>0</v>
      </c>
      <c r="AF140">
        <v>0</v>
      </c>
      <c r="AG140">
        <v>0</v>
      </c>
      <c r="AH140" t="s">
        <v>94</v>
      </c>
      <c r="AI140" s="1">
        <v>44537.176793981482</v>
      </c>
      <c r="AJ140">
        <v>193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448</v>
      </c>
      <c r="B141" t="s">
        <v>80</v>
      </c>
      <c r="C141" t="s">
        <v>449</v>
      </c>
      <c r="D141" t="s">
        <v>82</v>
      </c>
      <c r="E141" s="2" t="str">
        <f>HYPERLINK("capsilon://?command=openfolder&amp;siteaddress=FAM.docvelocity-na8.net&amp;folderid=FXE1BA21E8-77CF-D258-0F90-31D8DBE32B01","FX211112865")</f>
        <v>FX211112865</v>
      </c>
      <c r="F141" t="s">
        <v>19</v>
      </c>
      <c r="G141" t="s">
        <v>19</v>
      </c>
      <c r="H141" t="s">
        <v>83</v>
      </c>
      <c r="I141" t="s">
        <v>450</v>
      </c>
      <c r="J141">
        <v>66</v>
      </c>
      <c r="K141" t="s">
        <v>85</v>
      </c>
      <c r="L141" t="s">
        <v>86</v>
      </c>
      <c r="M141" t="s">
        <v>87</v>
      </c>
      <c r="N141">
        <v>2</v>
      </c>
      <c r="O141" s="1">
        <v>44537.130590277775</v>
      </c>
      <c r="P141" s="1">
        <v>44537.180717592593</v>
      </c>
      <c r="Q141">
        <v>3522</v>
      </c>
      <c r="R141">
        <v>809</v>
      </c>
      <c r="S141" t="b">
        <v>0</v>
      </c>
      <c r="T141" t="s">
        <v>88</v>
      </c>
      <c r="U141" t="b">
        <v>0</v>
      </c>
      <c r="V141" t="s">
        <v>136</v>
      </c>
      <c r="W141" s="1">
        <v>44537.165277777778</v>
      </c>
      <c r="X141">
        <v>291</v>
      </c>
      <c r="Y141">
        <v>52</v>
      </c>
      <c r="Z141">
        <v>0</v>
      </c>
      <c r="AA141">
        <v>52</v>
      </c>
      <c r="AB141">
        <v>0</v>
      </c>
      <c r="AC141">
        <v>8</v>
      </c>
      <c r="AD141">
        <v>14</v>
      </c>
      <c r="AE141">
        <v>0</v>
      </c>
      <c r="AF141">
        <v>0</v>
      </c>
      <c r="AG141">
        <v>0</v>
      </c>
      <c r="AH141" t="s">
        <v>114</v>
      </c>
      <c r="AI141" s="1">
        <v>44537.180717592593</v>
      </c>
      <c r="AJ141">
        <v>518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14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451</v>
      </c>
      <c r="B142" t="s">
        <v>80</v>
      </c>
      <c r="C142" t="s">
        <v>394</v>
      </c>
      <c r="D142" t="s">
        <v>82</v>
      </c>
      <c r="E142" s="2" t="str">
        <f>HYPERLINK("capsilon://?command=openfolder&amp;siteaddress=FAM.docvelocity-na8.net&amp;folderid=FX87870289-7300-8DBD-696F-1817B796902A","FX21116595")</f>
        <v>FX21116595</v>
      </c>
      <c r="F142" t="s">
        <v>19</v>
      </c>
      <c r="G142" t="s">
        <v>19</v>
      </c>
      <c r="H142" t="s">
        <v>83</v>
      </c>
      <c r="I142" t="s">
        <v>395</v>
      </c>
      <c r="J142">
        <v>199</v>
      </c>
      <c r="K142" t="s">
        <v>85</v>
      </c>
      <c r="L142" t="s">
        <v>86</v>
      </c>
      <c r="M142" t="s">
        <v>87</v>
      </c>
      <c r="N142">
        <v>2</v>
      </c>
      <c r="O142" s="1">
        <v>44537.211886574078</v>
      </c>
      <c r="P142" s="1">
        <v>44537.286377314813</v>
      </c>
      <c r="Q142">
        <v>2406</v>
      </c>
      <c r="R142">
        <v>4030</v>
      </c>
      <c r="S142" t="b">
        <v>0</v>
      </c>
      <c r="T142" t="s">
        <v>88</v>
      </c>
      <c r="U142" t="b">
        <v>1</v>
      </c>
      <c r="V142" t="s">
        <v>136</v>
      </c>
      <c r="W142" s="1">
        <v>44537.263043981482</v>
      </c>
      <c r="X142">
        <v>2034</v>
      </c>
      <c r="Y142">
        <v>136</v>
      </c>
      <c r="Z142">
        <v>0</v>
      </c>
      <c r="AA142">
        <v>136</v>
      </c>
      <c r="AB142">
        <v>27</v>
      </c>
      <c r="AC142">
        <v>64</v>
      </c>
      <c r="AD142">
        <v>63</v>
      </c>
      <c r="AE142">
        <v>0</v>
      </c>
      <c r="AF142">
        <v>0</v>
      </c>
      <c r="AG142">
        <v>0</v>
      </c>
      <c r="AH142" t="s">
        <v>99</v>
      </c>
      <c r="AI142" s="1">
        <v>44537.286377314813</v>
      </c>
      <c r="AJ142">
        <v>1871</v>
      </c>
      <c r="AK142">
        <v>39</v>
      </c>
      <c r="AL142">
        <v>0</v>
      </c>
      <c r="AM142">
        <v>39</v>
      </c>
      <c r="AN142">
        <v>0</v>
      </c>
      <c r="AO142">
        <v>21</v>
      </c>
      <c r="AP142">
        <v>24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452</v>
      </c>
      <c r="B143" t="s">
        <v>80</v>
      </c>
      <c r="C143" t="s">
        <v>412</v>
      </c>
      <c r="D143" t="s">
        <v>82</v>
      </c>
      <c r="E143" s="2" t="str">
        <f>HYPERLINK("capsilon://?command=openfolder&amp;siteaddress=FAM.docvelocity-na8.net&amp;folderid=FX8C5D93D7-43EA-0133-972E-9DE44AAFC149","FX21102085")</f>
        <v>FX21102085</v>
      </c>
      <c r="F143" t="s">
        <v>19</v>
      </c>
      <c r="G143" t="s">
        <v>19</v>
      </c>
      <c r="H143" t="s">
        <v>83</v>
      </c>
      <c r="I143" t="s">
        <v>413</v>
      </c>
      <c r="J143">
        <v>88</v>
      </c>
      <c r="K143" t="s">
        <v>85</v>
      </c>
      <c r="L143" t="s">
        <v>86</v>
      </c>
      <c r="M143" t="s">
        <v>87</v>
      </c>
      <c r="N143">
        <v>2</v>
      </c>
      <c r="O143" s="1">
        <v>44537.212800925925</v>
      </c>
      <c r="P143" s="1">
        <v>44537.287453703706</v>
      </c>
      <c r="Q143">
        <v>5663</v>
      </c>
      <c r="R143">
        <v>787</v>
      </c>
      <c r="S143" t="b">
        <v>0</v>
      </c>
      <c r="T143" t="s">
        <v>88</v>
      </c>
      <c r="U143" t="b">
        <v>1</v>
      </c>
      <c r="V143" t="s">
        <v>121</v>
      </c>
      <c r="W143" s="1">
        <v>44537.263981481483</v>
      </c>
      <c r="X143">
        <v>469</v>
      </c>
      <c r="Y143">
        <v>88</v>
      </c>
      <c r="Z143">
        <v>0</v>
      </c>
      <c r="AA143">
        <v>88</v>
      </c>
      <c r="AB143">
        <v>0</v>
      </c>
      <c r="AC143">
        <v>42</v>
      </c>
      <c r="AD143">
        <v>0</v>
      </c>
      <c r="AE143">
        <v>0</v>
      </c>
      <c r="AF143">
        <v>0</v>
      </c>
      <c r="AG143">
        <v>0</v>
      </c>
      <c r="AH143" t="s">
        <v>142</v>
      </c>
      <c r="AI143" s="1">
        <v>44537.287453703706</v>
      </c>
      <c r="AJ143">
        <v>280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453</v>
      </c>
      <c r="B144" t="s">
        <v>80</v>
      </c>
      <c r="C144" t="s">
        <v>81</v>
      </c>
      <c r="D144" t="s">
        <v>82</v>
      </c>
      <c r="E144" s="2" t="str">
        <f>HYPERLINK("capsilon://?command=openfolder&amp;siteaddress=FAM.docvelocity-na8.net&amp;folderid=FX27AB6FAC-EC39-AEFA-FBA6-EB10FEC66A13","FX210914896")</f>
        <v>FX210914896</v>
      </c>
      <c r="F144" t="s">
        <v>19</v>
      </c>
      <c r="G144" t="s">
        <v>19</v>
      </c>
      <c r="H144" t="s">
        <v>83</v>
      </c>
      <c r="I144" t="s">
        <v>429</v>
      </c>
      <c r="J144">
        <v>128</v>
      </c>
      <c r="K144" t="s">
        <v>85</v>
      </c>
      <c r="L144" t="s">
        <v>86</v>
      </c>
      <c r="M144" t="s">
        <v>87</v>
      </c>
      <c r="N144">
        <v>2</v>
      </c>
      <c r="O144" s="1">
        <v>44537.221018518518</v>
      </c>
      <c r="P144" s="1">
        <v>44537.369074074071</v>
      </c>
      <c r="Q144">
        <v>5329</v>
      </c>
      <c r="R144">
        <v>7463</v>
      </c>
      <c r="S144" t="b">
        <v>0</v>
      </c>
      <c r="T144" t="s">
        <v>88</v>
      </c>
      <c r="U144" t="b">
        <v>1</v>
      </c>
      <c r="V144" t="s">
        <v>146</v>
      </c>
      <c r="W144" s="1">
        <v>44537.313877314817</v>
      </c>
      <c r="X144">
        <v>4733</v>
      </c>
      <c r="Y144">
        <v>208</v>
      </c>
      <c r="Z144">
        <v>0</v>
      </c>
      <c r="AA144">
        <v>208</v>
      </c>
      <c r="AB144">
        <v>0</v>
      </c>
      <c r="AC144">
        <v>187</v>
      </c>
      <c r="AD144">
        <v>-80</v>
      </c>
      <c r="AE144">
        <v>0</v>
      </c>
      <c r="AF144">
        <v>0</v>
      </c>
      <c r="AG144">
        <v>0</v>
      </c>
      <c r="AH144" t="s">
        <v>142</v>
      </c>
      <c r="AI144" s="1">
        <v>44537.369074074071</v>
      </c>
      <c r="AJ144">
        <v>2699</v>
      </c>
      <c r="AK144">
        <v>3</v>
      </c>
      <c r="AL144">
        <v>0</v>
      </c>
      <c r="AM144">
        <v>3</v>
      </c>
      <c r="AN144">
        <v>0</v>
      </c>
      <c r="AO144">
        <v>3</v>
      </c>
      <c r="AP144">
        <v>-83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454</v>
      </c>
      <c r="B145" t="s">
        <v>80</v>
      </c>
      <c r="C145" t="s">
        <v>81</v>
      </c>
      <c r="D145" t="s">
        <v>82</v>
      </c>
      <c r="E145" s="2" t="str">
        <f>HYPERLINK("capsilon://?command=openfolder&amp;siteaddress=FAM.docvelocity-na8.net&amp;folderid=FX27AB6FAC-EC39-AEFA-FBA6-EB10FEC66A13","FX210914896")</f>
        <v>FX210914896</v>
      </c>
      <c r="F145" t="s">
        <v>19</v>
      </c>
      <c r="G145" t="s">
        <v>19</v>
      </c>
      <c r="H145" t="s">
        <v>83</v>
      </c>
      <c r="I145" t="s">
        <v>431</v>
      </c>
      <c r="J145">
        <v>111</v>
      </c>
      <c r="K145" t="s">
        <v>85</v>
      </c>
      <c r="L145" t="s">
        <v>86</v>
      </c>
      <c r="M145" t="s">
        <v>87</v>
      </c>
      <c r="N145">
        <v>2</v>
      </c>
      <c r="O145" s="1">
        <v>44537.224872685183</v>
      </c>
      <c r="P145" s="1">
        <v>44537.367754629631</v>
      </c>
      <c r="Q145">
        <v>8925</v>
      </c>
      <c r="R145">
        <v>3420</v>
      </c>
      <c r="S145" t="b">
        <v>0</v>
      </c>
      <c r="T145" t="s">
        <v>88</v>
      </c>
      <c r="U145" t="b">
        <v>1</v>
      </c>
      <c r="V145" t="s">
        <v>146</v>
      </c>
      <c r="W145" s="1">
        <v>44537.344872685186</v>
      </c>
      <c r="X145">
        <v>2012</v>
      </c>
      <c r="Y145">
        <v>180</v>
      </c>
      <c r="Z145">
        <v>0</v>
      </c>
      <c r="AA145">
        <v>180</v>
      </c>
      <c r="AB145">
        <v>0</v>
      </c>
      <c r="AC145">
        <v>165</v>
      </c>
      <c r="AD145">
        <v>-69</v>
      </c>
      <c r="AE145">
        <v>0</v>
      </c>
      <c r="AF145">
        <v>0</v>
      </c>
      <c r="AG145">
        <v>0</v>
      </c>
      <c r="AH145" t="s">
        <v>114</v>
      </c>
      <c r="AI145" s="1">
        <v>44537.367754629631</v>
      </c>
      <c r="AJ145">
        <v>1014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-71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455</v>
      </c>
      <c r="B146" t="s">
        <v>80</v>
      </c>
      <c r="C146" t="s">
        <v>456</v>
      </c>
      <c r="D146" t="s">
        <v>82</v>
      </c>
      <c r="E146" s="2" t="str">
        <f>HYPERLINK("capsilon://?command=openfolder&amp;siteaddress=FAM.docvelocity-na8.net&amp;folderid=FX9CE2D17B-AD97-25F4-4866-2E8CE8E71C3D","FX211112917")</f>
        <v>FX211112917</v>
      </c>
      <c r="F146" t="s">
        <v>19</v>
      </c>
      <c r="G146" t="s">
        <v>19</v>
      </c>
      <c r="H146" t="s">
        <v>83</v>
      </c>
      <c r="I146" t="s">
        <v>457</v>
      </c>
      <c r="J146">
        <v>66</v>
      </c>
      <c r="K146" t="s">
        <v>85</v>
      </c>
      <c r="L146" t="s">
        <v>86</v>
      </c>
      <c r="M146" t="s">
        <v>87</v>
      </c>
      <c r="N146">
        <v>2</v>
      </c>
      <c r="O146" s="1">
        <v>44537.3671412037</v>
      </c>
      <c r="P146" s="1">
        <v>44537.397280092591</v>
      </c>
      <c r="Q146">
        <v>1337</v>
      </c>
      <c r="R146">
        <v>1267</v>
      </c>
      <c r="S146" t="b">
        <v>0</v>
      </c>
      <c r="T146" t="s">
        <v>88</v>
      </c>
      <c r="U146" t="b">
        <v>0</v>
      </c>
      <c r="V146" t="s">
        <v>458</v>
      </c>
      <c r="W146" s="1">
        <v>44537.392592592594</v>
      </c>
      <c r="X146">
        <v>951</v>
      </c>
      <c r="Y146">
        <v>52</v>
      </c>
      <c r="Z146">
        <v>0</v>
      </c>
      <c r="AA146">
        <v>52</v>
      </c>
      <c r="AB146">
        <v>0</v>
      </c>
      <c r="AC146">
        <v>27</v>
      </c>
      <c r="AD146">
        <v>14</v>
      </c>
      <c r="AE146">
        <v>0</v>
      </c>
      <c r="AF146">
        <v>0</v>
      </c>
      <c r="AG146">
        <v>0</v>
      </c>
      <c r="AH146" t="s">
        <v>142</v>
      </c>
      <c r="AI146" s="1">
        <v>44537.397280092591</v>
      </c>
      <c r="AJ146">
        <v>300</v>
      </c>
      <c r="AK146">
        <v>3</v>
      </c>
      <c r="AL146">
        <v>0</v>
      </c>
      <c r="AM146">
        <v>3</v>
      </c>
      <c r="AN146">
        <v>0</v>
      </c>
      <c r="AO146">
        <v>2</v>
      </c>
      <c r="AP146">
        <v>11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459</v>
      </c>
      <c r="B147" t="s">
        <v>80</v>
      </c>
      <c r="C147" t="s">
        <v>456</v>
      </c>
      <c r="D147" t="s">
        <v>82</v>
      </c>
      <c r="E147" s="2" t="str">
        <f>HYPERLINK("capsilon://?command=openfolder&amp;siteaddress=FAM.docvelocity-na8.net&amp;folderid=FX9CE2D17B-AD97-25F4-4866-2E8CE8E71C3D","FX211112917")</f>
        <v>FX211112917</v>
      </c>
      <c r="F147" t="s">
        <v>19</v>
      </c>
      <c r="G147" t="s">
        <v>19</v>
      </c>
      <c r="H147" t="s">
        <v>83</v>
      </c>
      <c r="I147" t="s">
        <v>460</v>
      </c>
      <c r="J147">
        <v>49</v>
      </c>
      <c r="K147" t="s">
        <v>85</v>
      </c>
      <c r="L147" t="s">
        <v>86</v>
      </c>
      <c r="M147" t="s">
        <v>87</v>
      </c>
      <c r="N147">
        <v>1</v>
      </c>
      <c r="O147" s="1">
        <v>44537.386307870373</v>
      </c>
      <c r="P147" s="1">
        <v>44537.417858796296</v>
      </c>
      <c r="Q147">
        <v>2351</v>
      </c>
      <c r="R147">
        <v>375</v>
      </c>
      <c r="S147" t="b">
        <v>0</v>
      </c>
      <c r="T147" t="s">
        <v>88</v>
      </c>
      <c r="U147" t="b">
        <v>0</v>
      </c>
      <c r="V147" t="s">
        <v>160</v>
      </c>
      <c r="W147" s="1">
        <v>44537.417858796296</v>
      </c>
      <c r="X147">
        <v>217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49</v>
      </c>
      <c r="AE147">
        <v>44</v>
      </c>
      <c r="AF147">
        <v>0</v>
      </c>
      <c r="AG147">
        <v>15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461</v>
      </c>
      <c r="B148" t="s">
        <v>80</v>
      </c>
      <c r="C148" t="s">
        <v>462</v>
      </c>
      <c r="D148" t="s">
        <v>82</v>
      </c>
      <c r="E148" s="2" t="str">
        <f>HYPERLINK("capsilon://?command=openfolder&amp;siteaddress=FAM.docvelocity-na8.net&amp;folderid=FX92E1547F-DE30-C4A9-8C01-336C30E079BD","FX211113057")</f>
        <v>FX211113057</v>
      </c>
      <c r="F148" t="s">
        <v>19</v>
      </c>
      <c r="G148" t="s">
        <v>19</v>
      </c>
      <c r="H148" t="s">
        <v>83</v>
      </c>
      <c r="I148" t="s">
        <v>463</v>
      </c>
      <c r="J148">
        <v>44</v>
      </c>
      <c r="K148" t="s">
        <v>85</v>
      </c>
      <c r="L148" t="s">
        <v>86</v>
      </c>
      <c r="M148" t="s">
        <v>87</v>
      </c>
      <c r="N148">
        <v>2</v>
      </c>
      <c r="O148" s="1">
        <v>44537.406909722224</v>
      </c>
      <c r="P148" s="1">
        <v>44537.424560185187</v>
      </c>
      <c r="Q148">
        <v>368</v>
      </c>
      <c r="R148">
        <v>1157</v>
      </c>
      <c r="S148" t="b">
        <v>0</v>
      </c>
      <c r="T148" t="s">
        <v>88</v>
      </c>
      <c r="U148" t="b">
        <v>0</v>
      </c>
      <c r="V148" t="s">
        <v>121</v>
      </c>
      <c r="W148" s="1">
        <v>44537.419942129629</v>
      </c>
      <c r="X148">
        <v>858</v>
      </c>
      <c r="Y148">
        <v>39</v>
      </c>
      <c r="Z148">
        <v>0</v>
      </c>
      <c r="AA148">
        <v>39</v>
      </c>
      <c r="AB148">
        <v>0</v>
      </c>
      <c r="AC148">
        <v>23</v>
      </c>
      <c r="AD148">
        <v>5</v>
      </c>
      <c r="AE148">
        <v>0</v>
      </c>
      <c r="AF148">
        <v>0</v>
      </c>
      <c r="AG148">
        <v>0</v>
      </c>
      <c r="AH148" t="s">
        <v>114</v>
      </c>
      <c r="AI148" s="1">
        <v>44537.424560185187</v>
      </c>
      <c r="AJ148">
        <v>292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464</v>
      </c>
      <c r="B149" t="s">
        <v>80</v>
      </c>
      <c r="C149" t="s">
        <v>462</v>
      </c>
      <c r="D149" t="s">
        <v>82</v>
      </c>
      <c r="E149" s="2" t="str">
        <f>HYPERLINK("capsilon://?command=openfolder&amp;siteaddress=FAM.docvelocity-na8.net&amp;folderid=FX92E1547F-DE30-C4A9-8C01-336C30E079BD","FX211113057")</f>
        <v>FX211113057</v>
      </c>
      <c r="F149" t="s">
        <v>19</v>
      </c>
      <c r="G149" t="s">
        <v>19</v>
      </c>
      <c r="H149" t="s">
        <v>83</v>
      </c>
      <c r="I149" t="s">
        <v>465</v>
      </c>
      <c r="J149">
        <v>44</v>
      </c>
      <c r="K149" t="s">
        <v>85</v>
      </c>
      <c r="L149" t="s">
        <v>86</v>
      </c>
      <c r="M149" t="s">
        <v>87</v>
      </c>
      <c r="N149">
        <v>2</v>
      </c>
      <c r="O149" s="1">
        <v>44537.407592592594</v>
      </c>
      <c r="P149" s="1">
        <v>44537.424710648149</v>
      </c>
      <c r="Q149">
        <v>925</v>
      </c>
      <c r="R149">
        <v>554</v>
      </c>
      <c r="S149" t="b">
        <v>0</v>
      </c>
      <c r="T149" t="s">
        <v>88</v>
      </c>
      <c r="U149" t="b">
        <v>0</v>
      </c>
      <c r="V149" t="s">
        <v>160</v>
      </c>
      <c r="W149" s="1">
        <v>44537.420648148145</v>
      </c>
      <c r="X149">
        <v>241</v>
      </c>
      <c r="Y149">
        <v>39</v>
      </c>
      <c r="Z149">
        <v>0</v>
      </c>
      <c r="AA149">
        <v>39</v>
      </c>
      <c r="AB149">
        <v>0</v>
      </c>
      <c r="AC149">
        <v>27</v>
      </c>
      <c r="AD149">
        <v>5</v>
      </c>
      <c r="AE149">
        <v>0</v>
      </c>
      <c r="AF149">
        <v>0</v>
      </c>
      <c r="AG149">
        <v>0</v>
      </c>
      <c r="AH149" t="s">
        <v>99</v>
      </c>
      <c r="AI149" s="1">
        <v>44537.424710648149</v>
      </c>
      <c r="AJ149">
        <v>297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466</v>
      </c>
      <c r="B150" t="s">
        <v>80</v>
      </c>
      <c r="C150" t="s">
        <v>467</v>
      </c>
      <c r="D150" t="s">
        <v>82</v>
      </c>
      <c r="E150" s="2" t="str">
        <f>HYPERLINK("capsilon://?command=openfolder&amp;siteaddress=FAM.docvelocity-na8.net&amp;folderid=FX70DD6DFC-FBA2-3BBC-6D54-F81F4B0F7835","FX21115956")</f>
        <v>FX21115956</v>
      </c>
      <c r="F150" t="s">
        <v>19</v>
      </c>
      <c r="G150" t="s">
        <v>19</v>
      </c>
      <c r="H150" t="s">
        <v>83</v>
      </c>
      <c r="I150" t="s">
        <v>468</v>
      </c>
      <c r="J150">
        <v>114</v>
      </c>
      <c r="K150" t="s">
        <v>85</v>
      </c>
      <c r="L150" t="s">
        <v>86</v>
      </c>
      <c r="M150" t="s">
        <v>87</v>
      </c>
      <c r="N150">
        <v>2</v>
      </c>
      <c r="O150" s="1">
        <v>44537.410231481481</v>
      </c>
      <c r="P150" s="1">
        <v>44537.522199074076</v>
      </c>
      <c r="Q150">
        <v>7801</v>
      </c>
      <c r="R150">
        <v>1873</v>
      </c>
      <c r="S150" t="b">
        <v>0</v>
      </c>
      <c r="T150" t="s">
        <v>88</v>
      </c>
      <c r="U150" t="b">
        <v>0</v>
      </c>
      <c r="V150" t="s">
        <v>153</v>
      </c>
      <c r="W150" s="1">
        <v>44537.504027777781</v>
      </c>
      <c r="X150">
        <v>908</v>
      </c>
      <c r="Y150">
        <v>88</v>
      </c>
      <c r="Z150">
        <v>0</v>
      </c>
      <c r="AA150">
        <v>88</v>
      </c>
      <c r="AB150">
        <v>0</v>
      </c>
      <c r="AC150">
        <v>37</v>
      </c>
      <c r="AD150">
        <v>26</v>
      </c>
      <c r="AE150">
        <v>0</v>
      </c>
      <c r="AF150">
        <v>0</v>
      </c>
      <c r="AG150">
        <v>0</v>
      </c>
      <c r="AH150" t="s">
        <v>89</v>
      </c>
      <c r="AI150" s="1">
        <v>44537.522199074076</v>
      </c>
      <c r="AJ150">
        <v>413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25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469</v>
      </c>
      <c r="B151" t="s">
        <v>80</v>
      </c>
      <c r="C151" t="s">
        <v>467</v>
      </c>
      <c r="D151" t="s">
        <v>82</v>
      </c>
      <c r="E151" s="2" t="str">
        <f>HYPERLINK("capsilon://?command=openfolder&amp;siteaddress=FAM.docvelocity-na8.net&amp;folderid=FX70DD6DFC-FBA2-3BBC-6D54-F81F4B0F7835","FX21115956")</f>
        <v>FX21115956</v>
      </c>
      <c r="F151" t="s">
        <v>19</v>
      </c>
      <c r="G151" t="s">
        <v>19</v>
      </c>
      <c r="H151" t="s">
        <v>83</v>
      </c>
      <c r="I151" t="s">
        <v>470</v>
      </c>
      <c r="J151">
        <v>114</v>
      </c>
      <c r="K151" t="s">
        <v>85</v>
      </c>
      <c r="L151" t="s">
        <v>86</v>
      </c>
      <c r="M151" t="s">
        <v>87</v>
      </c>
      <c r="N151">
        <v>2</v>
      </c>
      <c r="O151" s="1">
        <v>44537.411423611113</v>
      </c>
      <c r="P151" s="1">
        <v>44537.435624999998</v>
      </c>
      <c r="Q151">
        <v>898</v>
      </c>
      <c r="R151">
        <v>1193</v>
      </c>
      <c r="S151" t="b">
        <v>0</v>
      </c>
      <c r="T151" t="s">
        <v>88</v>
      </c>
      <c r="U151" t="b">
        <v>0</v>
      </c>
      <c r="V151" t="s">
        <v>160</v>
      </c>
      <c r="W151" s="1">
        <v>44537.423414351855</v>
      </c>
      <c r="X151">
        <v>238</v>
      </c>
      <c r="Y151">
        <v>88</v>
      </c>
      <c r="Z151">
        <v>0</v>
      </c>
      <c r="AA151">
        <v>88</v>
      </c>
      <c r="AB151">
        <v>0</v>
      </c>
      <c r="AC151">
        <v>37</v>
      </c>
      <c r="AD151">
        <v>26</v>
      </c>
      <c r="AE151">
        <v>0</v>
      </c>
      <c r="AF151">
        <v>0</v>
      </c>
      <c r="AG151">
        <v>0</v>
      </c>
      <c r="AH151" t="s">
        <v>114</v>
      </c>
      <c r="AI151" s="1">
        <v>44537.435624999998</v>
      </c>
      <c r="AJ151">
        <v>955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26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471</v>
      </c>
      <c r="B152" t="s">
        <v>80</v>
      </c>
      <c r="C152" t="s">
        <v>449</v>
      </c>
      <c r="D152" t="s">
        <v>82</v>
      </c>
      <c r="E152" s="2" t="str">
        <f>HYPERLINK("capsilon://?command=openfolder&amp;siteaddress=FAM.docvelocity-na8.net&amp;folderid=FXE1BA21E8-77CF-D258-0F90-31D8DBE32B01","FX211112865")</f>
        <v>FX211112865</v>
      </c>
      <c r="F152" t="s">
        <v>19</v>
      </c>
      <c r="G152" t="s">
        <v>19</v>
      </c>
      <c r="H152" t="s">
        <v>83</v>
      </c>
      <c r="I152" t="s">
        <v>472</v>
      </c>
      <c r="J152">
        <v>66</v>
      </c>
      <c r="K152" t="s">
        <v>85</v>
      </c>
      <c r="L152" t="s">
        <v>86</v>
      </c>
      <c r="M152" t="s">
        <v>87</v>
      </c>
      <c r="N152">
        <v>2</v>
      </c>
      <c r="O152" s="1">
        <v>44537.413124999999</v>
      </c>
      <c r="P152" s="1">
        <v>44537.527083333334</v>
      </c>
      <c r="Q152">
        <v>9200</v>
      </c>
      <c r="R152">
        <v>646</v>
      </c>
      <c r="S152" t="b">
        <v>0</v>
      </c>
      <c r="T152" t="s">
        <v>88</v>
      </c>
      <c r="U152" t="b">
        <v>0</v>
      </c>
      <c r="V152" t="s">
        <v>153</v>
      </c>
      <c r="W152" s="1">
        <v>44537.504479166666</v>
      </c>
      <c r="X152">
        <v>205</v>
      </c>
      <c r="Y152">
        <v>52</v>
      </c>
      <c r="Z152">
        <v>0</v>
      </c>
      <c r="AA152">
        <v>52</v>
      </c>
      <c r="AB152">
        <v>0</v>
      </c>
      <c r="AC152">
        <v>27</v>
      </c>
      <c r="AD152">
        <v>14</v>
      </c>
      <c r="AE152">
        <v>0</v>
      </c>
      <c r="AF152">
        <v>0</v>
      </c>
      <c r="AG152">
        <v>0</v>
      </c>
      <c r="AH152" t="s">
        <v>89</v>
      </c>
      <c r="AI152" s="1">
        <v>44537.527083333334</v>
      </c>
      <c r="AJ152">
        <v>421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14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473</v>
      </c>
      <c r="B153" t="s">
        <v>80</v>
      </c>
      <c r="C153" t="s">
        <v>242</v>
      </c>
      <c r="D153" t="s">
        <v>82</v>
      </c>
      <c r="E153" s="2" t="str">
        <f>HYPERLINK("capsilon://?command=openfolder&amp;siteaddress=FAM.docvelocity-na8.net&amp;folderid=FX27774031-3256-8C95-31F3-0E026C191FEE","FX211011727")</f>
        <v>FX211011727</v>
      </c>
      <c r="F153" t="s">
        <v>19</v>
      </c>
      <c r="G153" t="s">
        <v>19</v>
      </c>
      <c r="H153" t="s">
        <v>83</v>
      </c>
      <c r="I153" t="s">
        <v>474</v>
      </c>
      <c r="J153">
        <v>82</v>
      </c>
      <c r="K153" t="s">
        <v>85</v>
      </c>
      <c r="L153" t="s">
        <v>86</v>
      </c>
      <c r="M153" t="s">
        <v>87</v>
      </c>
      <c r="N153">
        <v>2</v>
      </c>
      <c r="O153" s="1">
        <v>44537.414085648146</v>
      </c>
      <c r="P153" s="1">
        <v>44537.52611111111</v>
      </c>
      <c r="Q153">
        <v>8250</v>
      </c>
      <c r="R153">
        <v>1429</v>
      </c>
      <c r="S153" t="b">
        <v>0</v>
      </c>
      <c r="T153" t="s">
        <v>88</v>
      </c>
      <c r="U153" t="b">
        <v>0</v>
      </c>
      <c r="V153" t="s">
        <v>153</v>
      </c>
      <c r="W153" s="1">
        <v>44537.517743055556</v>
      </c>
      <c r="X153">
        <v>1184</v>
      </c>
      <c r="Y153">
        <v>80</v>
      </c>
      <c r="Z153">
        <v>0</v>
      </c>
      <c r="AA153">
        <v>80</v>
      </c>
      <c r="AB153">
        <v>0</v>
      </c>
      <c r="AC153">
        <v>22</v>
      </c>
      <c r="AD153">
        <v>2</v>
      </c>
      <c r="AE153">
        <v>0</v>
      </c>
      <c r="AF153">
        <v>0</v>
      </c>
      <c r="AG153">
        <v>0</v>
      </c>
      <c r="AH153" t="s">
        <v>168</v>
      </c>
      <c r="AI153" s="1">
        <v>44537.52611111111</v>
      </c>
      <c r="AJ153">
        <v>233</v>
      </c>
      <c r="AK153">
        <v>0</v>
      </c>
      <c r="AL153">
        <v>0</v>
      </c>
      <c r="AM153">
        <v>0</v>
      </c>
      <c r="AN153">
        <v>0</v>
      </c>
      <c r="AO153">
        <v>2</v>
      </c>
      <c r="AP153">
        <v>2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475</v>
      </c>
      <c r="B154" t="s">
        <v>80</v>
      </c>
      <c r="C154" t="s">
        <v>242</v>
      </c>
      <c r="D154" t="s">
        <v>82</v>
      </c>
      <c r="E154" s="2" t="str">
        <f>HYPERLINK("capsilon://?command=openfolder&amp;siteaddress=FAM.docvelocity-na8.net&amp;folderid=FX27774031-3256-8C95-31F3-0E026C191FEE","FX211011727")</f>
        <v>FX211011727</v>
      </c>
      <c r="F154" t="s">
        <v>19</v>
      </c>
      <c r="G154" t="s">
        <v>19</v>
      </c>
      <c r="H154" t="s">
        <v>83</v>
      </c>
      <c r="I154" t="s">
        <v>476</v>
      </c>
      <c r="J154">
        <v>82</v>
      </c>
      <c r="K154" t="s">
        <v>85</v>
      </c>
      <c r="L154" t="s">
        <v>86</v>
      </c>
      <c r="M154" t="s">
        <v>87</v>
      </c>
      <c r="N154">
        <v>2</v>
      </c>
      <c r="O154" s="1">
        <v>44537.415046296293</v>
      </c>
      <c r="P154" s="1">
        <v>44537.528900462959</v>
      </c>
      <c r="Q154">
        <v>9388</v>
      </c>
      <c r="R154">
        <v>449</v>
      </c>
      <c r="S154" t="b">
        <v>0</v>
      </c>
      <c r="T154" t="s">
        <v>88</v>
      </c>
      <c r="U154" t="b">
        <v>0</v>
      </c>
      <c r="V154" t="s">
        <v>125</v>
      </c>
      <c r="W154" s="1">
        <v>44537.506620370368</v>
      </c>
      <c r="X154">
        <v>209</v>
      </c>
      <c r="Y154">
        <v>80</v>
      </c>
      <c r="Z154">
        <v>0</v>
      </c>
      <c r="AA154">
        <v>80</v>
      </c>
      <c r="AB154">
        <v>0</v>
      </c>
      <c r="AC154">
        <v>24</v>
      </c>
      <c r="AD154">
        <v>2</v>
      </c>
      <c r="AE154">
        <v>0</v>
      </c>
      <c r="AF154">
        <v>0</v>
      </c>
      <c r="AG154">
        <v>0</v>
      </c>
      <c r="AH154" t="s">
        <v>168</v>
      </c>
      <c r="AI154" s="1">
        <v>44537.528900462959</v>
      </c>
      <c r="AJ154">
        <v>240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477</v>
      </c>
      <c r="B155" t="s">
        <v>80</v>
      </c>
      <c r="C155" t="s">
        <v>242</v>
      </c>
      <c r="D155" t="s">
        <v>82</v>
      </c>
      <c r="E155" s="2" t="str">
        <f>HYPERLINK("capsilon://?command=openfolder&amp;siteaddress=FAM.docvelocity-na8.net&amp;folderid=FX27774031-3256-8C95-31F3-0E026C191FEE","FX211011727")</f>
        <v>FX211011727</v>
      </c>
      <c r="F155" t="s">
        <v>19</v>
      </c>
      <c r="G155" t="s">
        <v>19</v>
      </c>
      <c r="H155" t="s">
        <v>83</v>
      </c>
      <c r="I155" t="s">
        <v>478</v>
      </c>
      <c r="J155">
        <v>41</v>
      </c>
      <c r="K155" t="s">
        <v>85</v>
      </c>
      <c r="L155" t="s">
        <v>86</v>
      </c>
      <c r="M155" t="s">
        <v>87</v>
      </c>
      <c r="N155">
        <v>2</v>
      </c>
      <c r="O155" s="1">
        <v>44537.416041666664</v>
      </c>
      <c r="P155" s="1">
        <v>44537.53056712963</v>
      </c>
      <c r="Q155">
        <v>9322</v>
      </c>
      <c r="R155">
        <v>573</v>
      </c>
      <c r="S155" t="b">
        <v>0</v>
      </c>
      <c r="T155" t="s">
        <v>88</v>
      </c>
      <c r="U155" t="b">
        <v>0</v>
      </c>
      <c r="V155" t="s">
        <v>153</v>
      </c>
      <c r="W155" s="1">
        <v>44537.507650462961</v>
      </c>
      <c r="X155">
        <v>273</v>
      </c>
      <c r="Y155">
        <v>39</v>
      </c>
      <c r="Z155">
        <v>0</v>
      </c>
      <c r="AA155">
        <v>39</v>
      </c>
      <c r="AB155">
        <v>0</v>
      </c>
      <c r="AC155">
        <v>19</v>
      </c>
      <c r="AD155">
        <v>2</v>
      </c>
      <c r="AE155">
        <v>0</v>
      </c>
      <c r="AF155">
        <v>0</v>
      </c>
      <c r="AG155">
        <v>0</v>
      </c>
      <c r="AH155" t="s">
        <v>89</v>
      </c>
      <c r="AI155" s="1">
        <v>44537.53056712963</v>
      </c>
      <c r="AJ155">
        <v>300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479</v>
      </c>
      <c r="B156" t="s">
        <v>80</v>
      </c>
      <c r="C156" t="s">
        <v>242</v>
      </c>
      <c r="D156" t="s">
        <v>82</v>
      </c>
      <c r="E156" s="2" t="str">
        <f>HYPERLINK("capsilon://?command=openfolder&amp;siteaddress=FAM.docvelocity-na8.net&amp;folderid=FX27774031-3256-8C95-31F3-0E026C191FEE","FX211011727")</f>
        <v>FX211011727</v>
      </c>
      <c r="F156" t="s">
        <v>19</v>
      </c>
      <c r="G156" t="s">
        <v>19</v>
      </c>
      <c r="H156" t="s">
        <v>83</v>
      </c>
      <c r="I156" t="s">
        <v>480</v>
      </c>
      <c r="J156">
        <v>41</v>
      </c>
      <c r="K156" t="s">
        <v>85</v>
      </c>
      <c r="L156" t="s">
        <v>86</v>
      </c>
      <c r="M156" t="s">
        <v>87</v>
      </c>
      <c r="N156">
        <v>2</v>
      </c>
      <c r="O156" s="1">
        <v>44537.417002314818</v>
      </c>
      <c r="P156" s="1">
        <v>44537.530497685184</v>
      </c>
      <c r="Q156">
        <v>9487</v>
      </c>
      <c r="R156">
        <v>319</v>
      </c>
      <c r="S156" t="b">
        <v>0</v>
      </c>
      <c r="T156" t="s">
        <v>88</v>
      </c>
      <c r="U156" t="b">
        <v>0</v>
      </c>
      <c r="V156" t="s">
        <v>125</v>
      </c>
      <c r="W156" s="1">
        <v>44537.508738425924</v>
      </c>
      <c r="X156">
        <v>182</v>
      </c>
      <c r="Y156">
        <v>39</v>
      </c>
      <c r="Z156">
        <v>0</v>
      </c>
      <c r="AA156">
        <v>39</v>
      </c>
      <c r="AB156">
        <v>0</v>
      </c>
      <c r="AC156">
        <v>18</v>
      </c>
      <c r="AD156">
        <v>2</v>
      </c>
      <c r="AE156">
        <v>0</v>
      </c>
      <c r="AF156">
        <v>0</v>
      </c>
      <c r="AG156">
        <v>0</v>
      </c>
      <c r="AH156" t="s">
        <v>168</v>
      </c>
      <c r="AI156" s="1">
        <v>44537.530497685184</v>
      </c>
      <c r="AJ156">
        <v>137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481</v>
      </c>
      <c r="B157" t="s">
        <v>80</v>
      </c>
      <c r="C157" t="s">
        <v>456</v>
      </c>
      <c r="D157" t="s">
        <v>82</v>
      </c>
      <c r="E157" s="2" t="str">
        <f>HYPERLINK("capsilon://?command=openfolder&amp;siteaddress=FAM.docvelocity-na8.net&amp;folderid=FX9CE2D17B-AD97-25F4-4866-2E8CE8E71C3D","FX211112917")</f>
        <v>FX211112917</v>
      </c>
      <c r="F157" t="s">
        <v>19</v>
      </c>
      <c r="G157" t="s">
        <v>19</v>
      </c>
      <c r="H157" t="s">
        <v>83</v>
      </c>
      <c r="I157" t="s">
        <v>460</v>
      </c>
      <c r="J157">
        <v>627</v>
      </c>
      <c r="K157" t="s">
        <v>85</v>
      </c>
      <c r="L157" t="s">
        <v>86</v>
      </c>
      <c r="M157" t="s">
        <v>87</v>
      </c>
      <c r="N157">
        <v>2</v>
      </c>
      <c r="O157" s="1">
        <v>44537.421111111114</v>
      </c>
      <c r="P157" s="1">
        <v>44537.513425925928</v>
      </c>
      <c r="Q157">
        <v>3809</v>
      </c>
      <c r="R157">
        <v>4167</v>
      </c>
      <c r="S157" t="b">
        <v>0</v>
      </c>
      <c r="T157" t="s">
        <v>88</v>
      </c>
      <c r="U157" t="b">
        <v>1</v>
      </c>
      <c r="V157" t="s">
        <v>153</v>
      </c>
      <c r="W157" s="1">
        <v>44537.493506944447</v>
      </c>
      <c r="X157">
        <v>3003</v>
      </c>
      <c r="Y157">
        <v>171</v>
      </c>
      <c r="Z157">
        <v>0</v>
      </c>
      <c r="AA157">
        <v>171</v>
      </c>
      <c r="AB157">
        <v>400</v>
      </c>
      <c r="AC157">
        <v>96</v>
      </c>
      <c r="AD157">
        <v>456</v>
      </c>
      <c r="AE157">
        <v>0</v>
      </c>
      <c r="AF157">
        <v>0</v>
      </c>
      <c r="AG157">
        <v>0</v>
      </c>
      <c r="AH157" t="s">
        <v>142</v>
      </c>
      <c r="AI157" s="1">
        <v>44537.513425925928</v>
      </c>
      <c r="AJ157">
        <v>1041</v>
      </c>
      <c r="AK157">
        <v>0</v>
      </c>
      <c r="AL157">
        <v>0</v>
      </c>
      <c r="AM157">
        <v>0</v>
      </c>
      <c r="AN157">
        <v>400</v>
      </c>
      <c r="AO157">
        <v>0</v>
      </c>
      <c r="AP157">
        <v>456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482</v>
      </c>
      <c r="B158" t="s">
        <v>80</v>
      </c>
      <c r="C158" t="s">
        <v>483</v>
      </c>
      <c r="D158" t="s">
        <v>82</v>
      </c>
      <c r="E158" s="2" t="str">
        <f>HYPERLINK("capsilon://?command=openfolder&amp;siteaddress=FAM.docvelocity-na8.net&amp;folderid=FXACEC57E7-FD65-EC3F-A986-003260CEB295","FX21114384")</f>
        <v>FX21114384</v>
      </c>
      <c r="F158" t="s">
        <v>19</v>
      </c>
      <c r="G158" t="s">
        <v>19</v>
      </c>
      <c r="H158" t="s">
        <v>83</v>
      </c>
      <c r="I158" t="s">
        <v>484</v>
      </c>
      <c r="J158">
        <v>67</v>
      </c>
      <c r="K158" t="s">
        <v>85</v>
      </c>
      <c r="L158" t="s">
        <v>86</v>
      </c>
      <c r="M158" t="s">
        <v>87</v>
      </c>
      <c r="N158">
        <v>2</v>
      </c>
      <c r="O158" s="1">
        <v>44537.421747685185</v>
      </c>
      <c r="P158" s="1">
        <v>44537.535810185182</v>
      </c>
      <c r="Q158">
        <v>8937</v>
      </c>
      <c r="R158">
        <v>918</v>
      </c>
      <c r="S158" t="b">
        <v>0</v>
      </c>
      <c r="T158" t="s">
        <v>88</v>
      </c>
      <c r="U158" t="b">
        <v>0</v>
      </c>
      <c r="V158" t="s">
        <v>153</v>
      </c>
      <c r="W158" s="1">
        <v>44537.512974537036</v>
      </c>
      <c r="X158">
        <v>459</v>
      </c>
      <c r="Y158">
        <v>59</v>
      </c>
      <c r="Z158">
        <v>0</v>
      </c>
      <c r="AA158">
        <v>59</v>
      </c>
      <c r="AB158">
        <v>0</v>
      </c>
      <c r="AC158">
        <v>30</v>
      </c>
      <c r="AD158">
        <v>8</v>
      </c>
      <c r="AE158">
        <v>0</v>
      </c>
      <c r="AF158">
        <v>0</v>
      </c>
      <c r="AG158">
        <v>0</v>
      </c>
      <c r="AH158" t="s">
        <v>168</v>
      </c>
      <c r="AI158" s="1">
        <v>44537.535810185182</v>
      </c>
      <c r="AJ158">
        <v>459</v>
      </c>
      <c r="AK158">
        <v>4</v>
      </c>
      <c r="AL158">
        <v>0</v>
      </c>
      <c r="AM158">
        <v>4</v>
      </c>
      <c r="AN158">
        <v>0</v>
      </c>
      <c r="AO158">
        <v>4</v>
      </c>
      <c r="AP158">
        <v>4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485</v>
      </c>
      <c r="B159" t="s">
        <v>80</v>
      </c>
      <c r="C159" t="s">
        <v>483</v>
      </c>
      <c r="D159" t="s">
        <v>82</v>
      </c>
      <c r="E159" s="2" t="str">
        <f>HYPERLINK("capsilon://?command=openfolder&amp;siteaddress=FAM.docvelocity-na8.net&amp;folderid=FXACEC57E7-FD65-EC3F-A986-003260CEB295","FX21114384")</f>
        <v>FX21114384</v>
      </c>
      <c r="F159" t="s">
        <v>19</v>
      </c>
      <c r="G159" t="s">
        <v>19</v>
      </c>
      <c r="H159" t="s">
        <v>83</v>
      </c>
      <c r="I159" t="s">
        <v>486</v>
      </c>
      <c r="J159">
        <v>67</v>
      </c>
      <c r="K159" t="s">
        <v>85</v>
      </c>
      <c r="L159" t="s">
        <v>86</v>
      </c>
      <c r="M159" t="s">
        <v>87</v>
      </c>
      <c r="N159">
        <v>2</v>
      </c>
      <c r="O159" s="1">
        <v>44537.422395833331</v>
      </c>
      <c r="P159" s="1">
        <v>44537.538032407407</v>
      </c>
      <c r="Q159">
        <v>8969</v>
      </c>
      <c r="R159">
        <v>1022</v>
      </c>
      <c r="S159" t="b">
        <v>0</v>
      </c>
      <c r="T159" t="s">
        <v>88</v>
      </c>
      <c r="U159" t="b">
        <v>0</v>
      </c>
      <c r="V159" t="s">
        <v>125</v>
      </c>
      <c r="W159" s="1">
        <v>44537.514641203707</v>
      </c>
      <c r="X159">
        <v>509</v>
      </c>
      <c r="Y159">
        <v>59</v>
      </c>
      <c r="Z159">
        <v>0</v>
      </c>
      <c r="AA159">
        <v>59</v>
      </c>
      <c r="AB159">
        <v>0</v>
      </c>
      <c r="AC159">
        <v>31</v>
      </c>
      <c r="AD159">
        <v>8</v>
      </c>
      <c r="AE159">
        <v>0</v>
      </c>
      <c r="AF159">
        <v>0</v>
      </c>
      <c r="AG159">
        <v>0</v>
      </c>
      <c r="AH159" t="s">
        <v>89</v>
      </c>
      <c r="AI159" s="1">
        <v>44537.538032407407</v>
      </c>
      <c r="AJ159">
        <v>489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487</v>
      </c>
      <c r="B160" t="s">
        <v>80</v>
      </c>
      <c r="C160" t="s">
        <v>242</v>
      </c>
      <c r="D160" t="s">
        <v>82</v>
      </c>
      <c r="E160" s="2" t="str">
        <f>HYPERLINK("capsilon://?command=openfolder&amp;siteaddress=FAM.docvelocity-na8.net&amp;folderid=FX27774031-3256-8C95-31F3-0E026C191FEE","FX211011727")</f>
        <v>FX211011727</v>
      </c>
      <c r="F160" t="s">
        <v>19</v>
      </c>
      <c r="G160" t="s">
        <v>19</v>
      </c>
      <c r="H160" t="s">
        <v>83</v>
      </c>
      <c r="I160" t="s">
        <v>488</v>
      </c>
      <c r="J160">
        <v>30</v>
      </c>
      <c r="K160" t="s">
        <v>85</v>
      </c>
      <c r="L160" t="s">
        <v>86</v>
      </c>
      <c r="M160" t="s">
        <v>87</v>
      </c>
      <c r="N160">
        <v>2</v>
      </c>
      <c r="O160" s="1">
        <v>44537.485277777778</v>
      </c>
      <c r="P160" s="1">
        <v>44537.536828703705</v>
      </c>
      <c r="Q160">
        <v>4199</v>
      </c>
      <c r="R160">
        <v>255</v>
      </c>
      <c r="S160" t="b">
        <v>0</v>
      </c>
      <c r="T160" t="s">
        <v>88</v>
      </c>
      <c r="U160" t="b">
        <v>0</v>
      </c>
      <c r="V160" t="s">
        <v>121</v>
      </c>
      <c r="W160" s="1">
        <v>44537.510925925926</v>
      </c>
      <c r="X160">
        <v>167</v>
      </c>
      <c r="Y160">
        <v>9</v>
      </c>
      <c r="Z160">
        <v>0</v>
      </c>
      <c r="AA160">
        <v>9</v>
      </c>
      <c r="AB160">
        <v>0</v>
      </c>
      <c r="AC160">
        <v>1</v>
      </c>
      <c r="AD160">
        <v>21</v>
      </c>
      <c r="AE160">
        <v>0</v>
      </c>
      <c r="AF160">
        <v>0</v>
      </c>
      <c r="AG160">
        <v>0</v>
      </c>
      <c r="AH160" t="s">
        <v>168</v>
      </c>
      <c r="AI160" s="1">
        <v>44537.536828703705</v>
      </c>
      <c r="AJ160">
        <v>88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21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489</v>
      </c>
      <c r="B161" t="s">
        <v>80</v>
      </c>
      <c r="C161" t="s">
        <v>490</v>
      </c>
      <c r="D161" t="s">
        <v>82</v>
      </c>
      <c r="E161" s="2" t="str">
        <f>HYPERLINK("capsilon://?command=openfolder&amp;siteaddress=FAM.docvelocity-na8.net&amp;folderid=FXE99E6032-78D7-B68E-0A44-3829C765B777","FX21115906")</f>
        <v>FX21115906</v>
      </c>
      <c r="F161" t="s">
        <v>19</v>
      </c>
      <c r="G161" t="s">
        <v>19</v>
      </c>
      <c r="H161" t="s">
        <v>83</v>
      </c>
      <c r="I161" t="s">
        <v>491</v>
      </c>
      <c r="J161">
        <v>38</v>
      </c>
      <c r="K161" t="s">
        <v>85</v>
      </c>
      <c r="L161" t="s">
        <v>86</v>
      </c>
      <c r="M161" t="s">
        <v>87</v>
      </c>
      <c r="N161">
        <v>2</v>
      </c>
      <c r="O161" s="1">
        <v>44537.496041666665</v>
      </c>
      <c r="P161" s="1">
        <v>44537.538981481484</v>
      </c>
      <c r="Q161">
        <v>3343</v>
      </c>
      <c r="R161">
        <v>367</v>
      </c>
      <c r="S161" t="b">
        <v>0</v>
      </c>
      <c r="T161" t="s">
        <v>88</v>
      </c>
      <c r="U161" t="b">
        <v>0</v>
      </c>
      <c r="V161" t="s">
        <v>121</v>
      </c>
      <c r="W161" s="1">
        <v>44537.513043981482</v>
      </c>
      <c r="X161">
        <v>182</v>
      </c>
      <c r="Y161">
        <v>37</v>
      </c>
      <c r="Z161">
        <v>0</v>
      </c>
      <c r="AA161">
        <v>37</v>
      </c>
      <c r="AB161">
        <v>0</v>
      </c>
      <c r="AC161">
        <v>18</v>
      </c>
      <c r="AD161">
        <v>1</v>
      </c>
      <c r="AE161">
        <v>0</v>
      </c>
      <c r="AF161">
        <v>0</v>
      </c>
      <c r="AG161">
        <v>0</v>
      </c>
      <c r="AH161" t="s">
        <v>168</v>
      </c>
      <c r="AI161" s="1">
        <v>44537.538981481484</v>
      </c>
      <c r="AJ161">
        <v>185</v>
      </c>
      <c r="AK161">
        <v>1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492</v>
      </c>
      <c r="B162" t="s">
        <v>80</v>
      </c>
      <c r="C162" t="s">
        <v>490</v>
      </c>
      <c r="D162" t="s">
        <v>82</v>
      </c>
      <c r="E162" s="2" t="str">
        <f>HYPERLINK("capsilon://?command=openfolder&amp;siteaddress=FAM.docvelocity-na8.net&amp;folderid=FXE99E6032-78D7-B68E-0A44-3829C765B777","FX21115906")</f>
        <v>FX21115906</v>
      </c>
      <c r="F162" t="s">
        <v>19</v>
      </c>
      <c r="G162" t="s">
        <v>19</v>
      </c>
      <c r="H162" t="s">
        <v>83</v>
      </c>
      <c r="I162" t="s">
        <v>493</v>
      </c>
      <c r="J162">
        <v>38</v>
      </c>
      <c r="K162" t="s">
        <v>85</v>
      </c>
      <c r="L162" t="s">
        <v>86</v>
      </c>
      <c r="M162" t="s">
        <v>87</v>
      </c>
      <c r="N162">
        <v>2</v>
      </c>
      <c r="O162" s="1">
        <v>44537.496342592596</v>
      </c>
      <c r="P162" s="1">
        <v>44537.542384259257</v>
      </c>
      <c r="Q162">
        <v>3455</v>
      </c>
      <c r="R162">
        <v>523</v>
      </c>
      <c r="S162" t="b">
        <v>0</v>
      </c>
      <c r="T162" t="s">
        <v>88</v>
      </c>
      <c r="U162" t="b">
        <v>0</v>
      </c>
      <c r="V162" t="s">
        <v>153</v>
      </c>
      <c r="W162" s="1">
        <v>44537.514687499999</v>
      </c>
      <c r="X162">
        <v>148</v>
      </c>
      <c r="Y162">
        <v>37</v>
      </c>
      <c r="Z162">
        <v>0</v>
      </c>
      <c r="AA162">
        <v>37</v>
      </c>
      <c r="AB162">
        <v>0</v>
      </c>
      <c r="AC162">
        <v>18</v>
      </c>
      <c r="AD162">
        <v>1</v>
      </c>
      <c r="AE162">
        <v>0</v>
      </c>
      <c r="AF162">
        <v>0</v>
      </c>
      <c r="AG162">
        <v>0</v>
      </c>
      <c r="AH162" t="s">
        <v>89</v>
      </c>
      <c r="AI162" s="1">
        <v>44537.542384259257</v>
      </c>
      <c r="AJ162">
        <v>375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494</v>
      </c>
      <c r="B163" t="s">
        <v>80</v>
      </c>
      <c r="C163" t="s">
        <v>234</v>
      </c>
      <c r="D163" t="s">
        <v>82</v>
      </c>
      <c r="E163" s="2" t="str">
        <f>HYPERLINK("capsilon://?command=openfolder&amp;siteaddress=FAM.docvelocity-na8.net&amp;folderid=FX3890FCED-EBC3-A51E-DBDB-8B94F7D21B4D","FX211110066")</f>
        <v>FX211110066</v>
      </c>
      <c r="F163" t="s">
        <v>19</v>
      </c>
      <c r="G163" t="s">
        <v>19</v>
      </c>
      <c r="H163" t="s">
        <v>83</v>
      </c>
      <c r="I163" t="s">
        <v>495</v>
      </c>
      <c r="J163">
        <v>30</v>
      </c>
      <c r="K163" t="s">
        <v>85</v>
      </c>
      <c r="L163" t="s">
        <v>86</v>
      </c>
      <c r="M163" t="s">
        <v>87</v>
      </c>
      <c r="N163">
        <v>2</v>
      </c>
      <c r="O163" s="1">
        <v>44537.500381944446</v>
      </c>
      <c r="P163" s="1">
        <v>44537.539756944447</v>
      </c>
      <c r="Q163">
        <v>3253</v>
      </c>
      <c r="R163">
        <v>149</v>
      </c>
      <c r="S163" t="b">
        <v>0</v>
      </c>
      <c r="T163" t="s">
        <v>88</v>
      </c>
      <c r="U163" t="b">
        <v>0</v>
      </c>
      <c r="V163" t="s">
        <v>121</v>
      </c>
      <c r="W163" s="1">
        <v>44537.513877314814</v>
      </c>
      <c r="X163">
        <v>71</v>
      </c>
      <c r="Y163">
        <v>9</v>
      </c>
      <c r="Z163">
        <v>0</v>
      </c>
      <c r="AA163">
        <v>9</v>
      </c>
      <c r="AB163">
        <v>0</v>
      </c>
      <c r="AC163">
        <v>1</v>
      </c>
      <c r="AD163">
        <v>21</v>
      </c>
      <c r="AE163">
        <v>0</v>
      </c>
      <c r="AF163">
        <v>0</v>
      </c>
      <c r="AG163">
        <v>0</v>
      </c>
      <c r="AH163" t="s">
        <v>168</v>
      </c>
      <c r="AI163" s="1">
        <v>44537.539756944447</v>
      </c>
      <c r="AJ163">
        <v>66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21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496</v>
      </c>
      <c r="B164" t="s">
        <v>80</v>
      </c>
      <c r="C164" t="s">
        <v>497</v>
      </c>
      <c r="D164" t="s">
        <v>82</v>
      </c>
      <c r="E164" s="2" t="str">
        <f>HYPERLINK("capsilon://?command=openfolder&amp;siteaddress=FAM.docvelocity-na8.net&amp;folderid=FXEFC0640B-DBDF-5331-490F-FF1CC5B5A962","FX21112928")</f>
        <v>FX21112928</v>
      </c>
      <c r="F164" t="s">
        <v>19</v>
      </c>
      <c r="G164" t="s">
        <v>19</v>
      </c>
      <c r="H164" t="s">
        <v>83</v>
      </c>
      <c r="I164" t="s">
        <v>498</v>
      </c>
      <c r="J164">
        <v>159</v>
      </c>
      <c r="K164" t="s">
        <v>85</v>
      </c>
      <c r="L164" t="s">
        <v>86</v>
      </c>
      <c r="M164" t="s">
        <v>87</v>
      </c>
      <c r="N164">
        <v>2</v>
      </c>
      <c r="O164" s="1">
        <v>44537.518333333333</v>
      </c>
      <c r="P164" s="1">
        <v>44537.59202546296</v>
      </c>
      <c r="Q164">
        <v>4234</v>
      </c>
      <c r="R164">
        <v>2133</v>
      </c>
      <c r="S164" t="b">
        <v>0</v>
      </c>
      <c r="T164" t="s">
        <v>88</v>
      </c>
      <c r="U164" t="b">
        <v>0</v>
      </c>
      <c r="V164" t="s">
        <v>132</v>
      </c>
      <c r="W164" s="1">
        <v>44537.568541666667</v>
      </c>
      <c r="X164">
        <v>1282</v>
      </c>
      <c r="Y164">
        <v>144</v>
      </c>
      <c r="Z164">
        <v>0</v>
      </c>
      <c r="AA164">
        <v>144</v>
      </c>
      <c r="AB164">
        <v>0</v>
      </c>
      <c r="AC164">
        <v>90</v>
      </c>
      <c r="AD164">
        <v>15</v>
      </c>
      <c r="AE164">
        <v>0</v>
      </c>
      <c r="AF164">
        <v>0</v>
      </c>
      <c r="AG164">
        <v>0</v>
      </c>
      <c r="AH164" t="s">
        <v>201</v>
      </c>
      <c r="AI164" s="1">
        <v>44537.59202546296</v>
      </c>
      <c r="AJ164">
        <v>587</v>
      </c>
      <c r="AK164">
        <v>4</v>
      </c>
      <c r="AL164">
        <v>0</v>
      </c>
      <c r="AM164">
        <v>4</v>
      </c>
      <c r="AN164">
        <v>0</v>
      </c>
      <c r="AO164">
        <v>4</v>
      </c>
      <c r="AP164">
        <v>11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499</v>
      </c>
      <c r="B165" t="s">
        <v>80</v>
      </c>
      <c r="C165" t="s">
        <v>497</v>
      </c>
      <c r="D165" t="s">
        <v>82</v>
      </c>
      <c r="E165" s="2" t="str">
        <f>HYPERLINK("capsilon://?command=openfolder&amp;siteaddress=FAM.docvelocity-na8.net&amp;folderid=FXEFC0640B-DBDF-5331-490F-FF1CC5B5A962","FX21112928")</f>
        <v>FX21112928</v>
      </c>
      <c r="F165" t="s">
        <v>19</v>
      </c>
      <c r="G165" t="s">
        <v>19</v>
      </c>
      <c r="H165" t="s">
        <v>83</v>
      </c>
      <c r="I165" t="s">
        <v>500</v>
      </c>
      <c r="J165">
        <v>47</v>
      </c>
      <c r="K165" t="s">
        <v>85</v>
      </c>
      <c r="L165" t="s">
        <v>86</v>
      </c>
      <c r="M165" t="s">
        <v>87</v>
      </c>
      <c r="N165">
        <v>2</v>
      </c>
      <c r="O165" s="1">
        <v>44537.519155092596</v>
      </c>
      <c r="P165" s="1">
        <v>44537.594409722224</v>
      </c>
      <c r="Q165">
        <v>5786</v>
      </c>
      <c r="R165">
        <v>716</v>
      </c>
      <c r="S165" t="b">
        <v>0</v>
      </c>
      <c r="T165" t="s">
        <v>88</v>
      </c>
      <c r="U165" t="b">
        <v>0</v>
      </c>
      <c r="V165" t="s">
        <v>132</v>
      </c>
      <c r="W165" s="1">
        <v>44537.573449074072</v>
      </c>
      <c r="X165">
        <v>423</v>
      </c>
      <c r="Y165">
        <v>52</v>
      </c>
      <c r="Z165">
        <v>0</v>
      </c>
      <c r="AA165">
        <v>52</v>
      </c>
      <c r="AB165">
        <v>0</v>
      </c>
      <c r="AC165">
        <v>21</v>
      </c>
      <c r="AD165">
        <v>-5</v>
      </c>
      <c r="AE165">
        <v>0</v>
      </c>
      <c r="AF165">
        <v>0</v>
      </c>
      <c r="AG165">
        <v>0</v>
      </c>
      <c r="AH165" t="s">
        <v>319</v>
      </c>
      <c r="AI165" s="1">
        <v>44537.594409722224</v>
      </c>
      <c r="AJ165">
        <v>285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-5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501</v>
      </c>
      <c r="B166" t="s">
        <v>80</v>
      </c>
      <c r="C166" t="s">
        <v>502</v>
      </c>
      <c r="D166" t="s">
        <v>82</v>
      </c>
      <c r="E166" s="2" t="str">
        <f>HYPERLINK("capsilon://?command=openfolder&amp;siteaddress=FAM.docvelocity-na8.net&amp;folderid=FXE72B0DD8-D2B1-25A7-8F35-266DBBD93677","FX21117333")</f>
        <v>FX21117333</v>
      </c>
      <c r="F166" t="s">
        <v>19</v>
      </c>
      <c r="G166" t="s">
        <v>19</v>
      </c>
      <c r="H166" t="s">
        <v>83</v>
      </c>
      <c r="I166" t="s">
        <v>503</v>
      </c>
      <c r="J166">
        <v>139</v>
      </c>
      <c r="K166" t="s">
        <v>85</v>
      </c>
      <c r="L166" t="s">
        <v>86</v>
      </c>
      <c r="M166" t="s">
        <v>87</v>
      </c>
      <c r="N166">
        <v>1</v>
      </c>
      <c r="O166" s="1">
        <v>44537.527731481481</v>
      </c>
      <c r="P166" s="1">
        <v>44537.766550925924</v>
      </c>
      <c r="Q166">
        <v>19566</v>
      </c>
      <c r="R166">
        <v>1068</v>
      </c>
      <c r="S166" t="b">
        <v>0</v>
      </c>
      <c r="T166" t="s">
        <v>88</v>
      </c>
      <c r="U166" t="b">
        <v>0</v>
      </c>
      <c r="V166" t="s">
        <v>125</v>
      </c>
      <c r="W166" s="1">
        <v>44537.766550925924</v>
      </c>
      <c r="X166">
        <v>877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139</v>
      </c>
      <c r="AE166">
        <v>120</v>
      </c>
      <c r="AF166">
        <v>0</v>
      </c>
      <c r="AG166">
        <v>16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 t="s">
        <v>88</v>
      </c>
      <c r="AQ166" t="s">
        <v>88</v>
      </c>
      <c r="AR166" t="s">
        <v>88</v>
      </c>
      <c r="AS166" t="s">
        <v>88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504</v>
      </c>
      <c r="B167" t="s">
        <v>80</v>
      </c>
      <c r="C167" t="s">
        <v>505</v>
      </c>
      <c r="D167" t="s">
        <v>82</v>
      </c>
      <c r="E167" s="2" t="str">
        <f>HYPERLINK("capsilon://?command=openfolder&amp;siteaddress=FAM.docvelocity-na8.net&amp;folderid=FX62099C25-7EA7-7D50-6E31-D6D9A1826D71","FX21112496")</f>
        <v>FX21112496</v>
      </c>
      <c r="F167" t="s">
        <v>19</v>
      </c>
      <c r="G167" t="s">
        <v>19</v>
      </c>
      <c r="H167" t="s">
        <v>83</v>
      </c>
      <c r="I167" t="s">
        <v>506</v>
      </c>
      <c r="J167">
        <v>38</v>
      </c>
      <c r="K167" t="s">
        <v>85</v>
      </c>
      <c r="L167" t="s">
        <v>86</v>
      </c>
      <c r="M167" t="s">
        <v>87</v>
      </c>
      <c r="N167">
        <v>2</v>
      </c>
      <c r="O167" s="1">
        <v>44537.542141203703</v>
      </c>
      <c r="P167" s="1">
        <v>44537.596979166665</v>
      </c>
      <c r="Q167">
        <v>4168</v>
      </c>
      <c r="R167">
        <v>570</v>
      </c>
      <c r="S167" t="b">
        <v>0</v>
      </c>
      <c r="T167" t="s">
        <v>88</v>
      </c>
      <c r="U167" t="b">
        <v>0</v>
      </c>
      <c r="V167" t="s">
        <v>132</v>
      </c>
      <c r="W167" s="1">
        <v>44537.575231481482</v>
      </c>
      <c r="X167">
        <v>142</v>
      </c>
      <c r="Y167">
        <v>37</v>
      </c>
      <c r="Z167">
        <v>0</v>
      </c>
      <c r="AA167">
        <v>37</v>
      </c>
      <c r="AB167">
        <v>0</v>
      </c>
      <c r="AC167">
        <v>17</v>
      </c>
      <c r="AD167">
        <v>1</v>
      </c>
      <c r="AE167">
        <v>0</v>
      </c>
      <c r="AF167">
        <v>0</v>
      </c>
      <c r="AG167">
        <v>0</v>
      </c>
      <c r="AH167" t="s">
        <v>201</v>
      </c>
      <c r="AI167" s="1">
        <v>44537.596979166665</v>
      </c>
      <c r="AJ167">
        <v>428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507</v>
      </c>
      <c r="B168" t="s">
        <v>80</v>
      </c>
      <c r="C168" t="s">
        <v>379</v>
      </c>
      <c r="D168" t="s">
        <v>82</v>
      </c>
      <c r="E168" s="2" t="str">
        <f>HYPERLINK("capsilon://?command=openfolder&amp;siteaddress=FAM.docvelocity-na8.net&amp;folderid=FX11E11161-AE01-86B9-28BC-ED00735C54E0","FX21115872")</f>
        <v>FX21115872</v>
      </c>
      <c r="F168" t="s">
        <v>19</v>
      </c>
      <c r="G168" t="s">
        <v>19</v>
      </c>
      <c r="H168" t="s">
        <v>83</v>
      </c>
      <c r="I168" t="s">
        <v>508</v>
      </c>
      <c r="J168">
        <v>66</v>
      </c>
      <c r="K168" t="s">
        <v>85</v>
      </c>
      <c r="L168" t="s">
        <v>86</v>
      </c>
      <c r="M168" t="s">
        <v>87</v>
      </c>
      <c r="N168">
        <v>2</v>
      </c>
      <c r="O168" s="1">
        <v>44537.550451388888</v>
      </c>
      <c r="P168" s="1">
        <v>44537.597905092596</v>
      </c>
      <c r="Q168">
        <v>2881</v>
      </c>
      <c r="R168">
        <v>1219</v>
      </c>
      <c r="S168" t="b">
        <v>0</v>
      </c>
      <c r="T168" t="s">
        <v>88</v>
      </c>
      <c r="U168" t="b">
        <v>0</v>
      </c>
      <c r="V168" t="s">
        <v>132</v>
      </c>
      <c r="W168" s="1">
        <v>44537.585752314815</v>
      </c>
      <c r="X168">
        <v>908</v>
      </c>
      <c r="Y168">
        <v>52</v>
      </c>
      <c r="Z168">
        <v>0</v>
      </c>
      <c r="AA168">
        <v>52</v>
      </c>
      <c r="AB168">
        <v>0</v>
      </c>
      <c r="AC168">
        <v>38</v>
      </c>
      <c r="AD168">
        <v>14</v>
      </c>
      <c r="AE168">
        <v>0</v>
      </c>
      <c r="AF168">
        <v>0</v>
      </c>
      <c r="AG168">
        <v>0</v>
      </c>
      <c r="AH168" t="s">
        <v>319</v>
      </c>
      <c r="AI168" s="1">
        <v>44537.597905092596</v>
      </c>
      <c r="AJ168">
        <v>301</v>
      </c>
      <c r="AK168">
        <v>2</v>
      </c>
      <c r="AL168">
        <v>0</v>
      </c>
      <c r="AM168">
        <v>2</v>
      </c>
      <c r="AN168">
        <v>0</v>
      </c>
      <c r="AO168">
        <v>2</v>
      </c>
      <c r="AP168">
        <v>12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509</v>
      </c>
      <c r="B169" t="s">
        <v>80</v>
      </c>
      <c r="C169" t="s">
        <v>510</v>
      </c>
      <c r="D169" t="s">
        <v>82</v>
      </c>
      <c r="E169" s="2" t="str">
        <f>HYPERLINK("capsilon://?command=openfolder&amp;siteaddress=FAM.docvelocity-na8.net&amp;folderid=FXC32DB999-E5C9-FA86-C5B2-2DBEC5FA3104","FX21113042")</f>
        <v>FX21113042</v>
      </c>
      <c r="F169" t="s">
        <v>19</v>
      </c>
      <c r="G169" t="s">
        <v>19</v>
      </c>
      <c r="H169" t="s">
        <v>83</v>
      </c>
      <c r="I169" t="s">
        <v>511</v>
      </c>
      <c r="J169">
        <v>30</v>
      </c>
      <c r="K169" t="s">
        <v>85</v>
      </c>
      <c r="L169" t="s">
        <v>86</v>
      </c>
      <c r="M169" t="s">
        <v>87</v>
      </c>
      <c r="N169">
        <v>2</v>
      </c>
      <c r="O169" s="1">
        <v>44537.550613425927</v>
      </c>
      <c r="P169" s="1">
        <v>44537.597627314812</v>
      </c>
      <c r="Q169">
        <v>3839</v>
      </c>
      <c r="R169">
        <v>223</v>
      </c>
      <c r="S169" t="b">
        <v>0</v>
      </c>
      <c r="T169" t="s">
        <v>88</v>
      </c>
      <c r="U169" t="b">
        <v>0</v>
      </c>
      <c r="V169" t="s">
        <v>132</v>
      </c>
      <c r="W169" s="1">
        <v>44537.586412037039</v>
      </c>
      <c r="X169">
        <v>56</v>
      </c>
      <c r="Y169">
        <v>9</v>
      </c>
      <c r="Z169">
        <v>0</v>
      </c>
      <c r="AA169">
        <v>9</v>
      </c>
      <c r="AB169">
        <v>0</v>
      </c>
      <c r="AC169">
        <v>2</v>
      </c>
      <c r="AD169">
        <v>21</v>
      </c>
      <c r="AE169">
        <v>0</v>
      </c>
      <c r="AF169">
        <v>0</v>
      </c>
      <c r="AG169">
        <v>0</v>
      </c>
      <c r="AH169" t="s">
        <v>89</v>
      </c>
      <c r="AI169" s="1">
        <v>44537.597627314812</v>
      </c>
      <c r="AJ169">
        <v>127</v>
      </c>
      <c r="AK169">
        <v>0</v>
      </c>
      <c r="AL169">
        <v>0</v>
      </c>
      <c r="AM169">
        <v>0</v>
      </c>
      <c r="AN169">
        <v>0</v>
      </c>
      <c r="AO169">
        <v>2</v>
      </c>
      <c r="AP169">
        <v>21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512</v>
      </c>
      <c r="B170" t="s">
        <v>80</v>
      </c>
      <c r="C170" t="s">
        <v>513</v>
      </c>
      <c r="D170" t="s">
        <v>82</v>
      </c>
      <c r="E170" s="2" t="str">
        <f>HYPERLINK("capsilon://?command=openfolder&amp;siteaddress=FAM.docvelocity-na8.net&amp;folderid=FXF627E5E3-2E91-D7B0-8E39-F63F3B6E2371","FX21118653")</f>
        <v>FX21118653</v>
      </c>
      <c r="F170" t="s">
        <v>19</v>
      </c>
      <c r="G170" t="s">
        <v>19</v>
      </c>
      <c r="H170" t="s">
        <v>83</v>
      </c>
      <c r="I170" t="s">
        <v>514</v>
      </c>
      <c r="J170">
        <v>66</v>
      </c>
      <c r="K170" t="s">
        <v>85</v>
      </c>
      <c r="L170" t="s">
        <v>86</v>
      </c>
      <c r="M170" t="s">
        <v>87</v>
      </c>
      <c r="N170">
        <v>2</v>
      </c>
      <c r="O170" s="1">
        <v>44537.564270833333</v>
      </c>
      <c r="P170" s="1">
        <v>44537.607199074075</v>
      </c>
      <c r="Q170">
        <v>2090</v>
      </c>
      <c r="R170">
        <v>1619</v>
      </c>
      <c r="S170" t="b">
        <v>0</v>
      </c>
      <c r="T170" t="s">
        <v>88</v>
      </c>
      <c r="U170" t="b">
        <v>0</v>
      </c>
      <c r="V170" t="s">
        <v>132</v>
      </c>
      <c r="W170" s="1">
        <v>44537.59716435185</v>
      </c>
      <c r="X170">
        <v>800</v>
      </c>
      <c r="Y170">
        <v>52</v>
      </c>
      <c r="Z170">
        <v>0</v>
      </c>
      <c r="AA170">
        <v>52</v>
      </c>
      <c r="AB170">
        <v>0</v>
      </c>
      <c r="AC170">
        <v>38</v>
      </c>
      <c r="AD170">
        <v>14</v>
      </c>
      <c r="AE170">
        <v>0</v>
      </c>
      <c r="AF170">
        <v>0</v>
      </c>
      <c r="AG170">
        <v>0</v>
      </c>
      <c r="AH170" t="s">
        <v>319</v>
      </c>
      <c r="AI170" s="1">
        <v>44537.607199074075</v>
      </c>
      <c r="AJ170">
        <v>803</v>
      </c>
      <c r="AK170">
        <v>3</v>
      </c>
      <c r="AL170">
        <v>0</v>
      </c>
      <c r="AM170">
        <v>3</v>
      </c>
      <c r="AN170">
        <v>0</v>
      </c>
      <c r="AO170">
        <v>3</v>
      </c>
      <c r="AP170">
        <v>11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515</v>
      </c>
      <c r="B171" t="s">
        <v>80</v>
      </c>
      <c r="C171" t="s">
        <v>444</v>
      </c>
      <c r="D171" t="s">
        <v>82</v>
      </c>
      <c r="E171" s="2" t="str">
        <f>HYPERLINK("capsilon://?command=openfolder&amp;siteaddress=FAM.docvelocity-na8.net&amp;folderid=FX6A81A4CF-43D5-6018-0FCE-93EBA72FABAC","FX21116503")</f>
        <v>FX21116503</v>
      </c>
      <c r="F171" t="s">
        <v>19</v>
      </c>
      <c r="G171" t="s">
        <v>19</v>
      </c>
      <c r="H171" t="s">
        <v>83</v>
      </c>
      <c r="I171" t="s">
        <v>516</v>
      </c>
      <c r="J171">
        <v>28</v>
      </c>
      <c r="K171" t="s">
        <v>85</v>
      </c>
      <c r="L171" t="s">
        <v>86</v>
      </c>
      <c r="M171" t="s">
        <v>87</v>
      </c>
      <c r="N171">
        <v>2</v>
      </c>
      <c r="O171" s="1">
        <v>44537.566701388889</v>
      </c>
      <c r="P171" s="1">
        <v>44537.607523148145</v>
      </c>
      <c r="Q171">
        <v>3118</v>
      </c>
      <c r="R171">
        <v>409</v>
      </c>
      <c r="S171" t="b">
        <v>0</v>
      </c>
      <c r="T171" t="s">
        <v>88</v>
      </c>
      <c r="U171" t="b">
        <v>0</v>
      </c>
      <c r="V171" t="s">
        <v>132</v>
      </c>
      <c r="W171" s="1">
        <v>44537.600578703707</v>
      </c>
      <c r="X171">
        <v>294</v>
      </c>
      <c r="Y171">
        <v>21</v>
      </c>
      <c r="Z171">
        <v>0</v>
      </c>
      <c r="AA171">
        <v>21</v>
      </c>
      <c r="AB171">
        <v>0</v>
      </c>
      <c r="AC171">
        <v>18</v>
      </c>
      <c r="AD171">
        <v>7</v>
      </c>
      <c r="AE171">
        <v>0</v>
      </c>
      <c r="AF171">
        <v>0</v>
      </c>
      <c r="AG171">
        <v>0</v>
      </c>
      <c r="AH171" t="s">
        <v>168</v>
      </c>
      <c r="AI171" s="1">
        <v>44537.607523148145</v>
      </c>
      <c r="AJ171">
        <v>115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517</v>
      </c>
      <c r="B172" t="s">
        <v>80</v>
      </c>
      <c r="C172" t="s">
        <v>444</v>
      </c>
      <c r="D172" t="s">
        <v>82</v>
      </c>
      <c r="E172" s="2" t="str">
        <f>HYPERLINK("capsilon://?command=openfolder&amp;siteaddress=FAM.docvelocity-na8.net&amp;folderid=FX6A81A4CF-43D5-6018-0FCE-93EBA72FABAC","FX21116503")</f>
        <v>FX21116503</v>
      </c>
      <c r="F172" t="s">
        <v>19</v>
      </c>
      <c r="G172" t="s">
        <v>19</v>
      </c>
      <c r="H172" t="s">
        <v>83</v>
      </c>
      <c r="I172" t="s">
        <v>518</v>
      </c>
      <c r="J172">
        <v>28</v>
      </c>
      <c r="K172" t="s">
        <v>85</v>
      </c>
      <c r="L172" t="s">
        <v>86</v>
      </c>
      <c r="M172" t="s">
        <v>87</v>
      </c>
      <c r="N172">
        <v>2</v>
      </c>
      <c r="O172" s="1">
        <v>44537.56695601852</v>
      </c>
      <c r="P172" s="1">
        <v>44537.607488425929</v>
      </c>
      <c r="Q172">
        <v>3415</v>
      </c>
      <c r="R172">
        <v>87</v>
      </c>
      <c r="S172" t="b">
        <v>0</v>
      </c>
      <c r="T172" t="s">
        <v>88</v>
      </c>
      <c r="U172" t="b">
        <v>0</v>
      </c>
      <c r="V172" t="s">
        <v>132</v>
      </c>
      <c r="W172" s="1">
        <v>44537.601145833331</v>
      </c>
      <c r="X172">
        <v>48</v>
      </c>
      <c r="Y172">
        <v>0</v>
      </c>
      <c r="Z172">
        <v>0</v>
      </c>
      <c r="AA172">
        <v>0</v>
      </c>
      <c r="AB172">
        <v>21</v>
      </c>
      <c r="AC172">
        <v>0</v>
      </c>
      <c r="AD172">
        <v>28</v>
      </c>
      <c r="AE172">
        <v>0</v>
      </c>
      <c r="AF172">
        <v>0</v>
      </c>
      <c r="AG172">
        <v>0</v>
      </c>
      <c r="AH172" t="s">
        <v>201</v>
      </c>
      <c r="AI172" s="1">
        <v>44537.607488425929</v>
      </c>
      <c r="AJ172">
        <v>39</v>
      </c>
      <c r="AK172">
        <v>0</v>
      </c>
      <c r="AL172">
        <v>0</v>
      </c>
      <c r="AM172">
        <v>0</v>
      </c>
      <c r="AN172">
        <v>21</v>
      </c>
      <c r="AO172">
        <v>0</v>
      </c>
      <c r="AP172">
        <v>28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519</v>
      </c>
      <c r="B173" t="s">
        <v>80</v>
      </c>
      <c r="C173" t="s">
        <v>269</v>
      </c>
      <c r="D173" t="s">
        <v>82</v>
      </c>
      <c r="E173" s="2" t="str">
        <f>HYPERLINK("capsilon://?command=openfolder&amp;siteaddress=FAM.docvelocity-na8.net&amp;folderid=FX9CED6296-9E2D-2ADD-D7E9-5847153A7EE9","FX211010141")</f>
        <v>FX211010141</v>
      </c>
      <c r="F173" t="s">
        <v>19</v>
      </c>
      <c r="G173" t="s">
        <v>19</v>
      </c>
      <c r="H173" t="s">
        <v>83</v>
      </c>
      <c r="I173" t="s">
        <v>520</v>
      </c>
      <c r="J173">
        <v>66</v>
      </c>
      <c r="K173" t="s">
        <v>85</v>
      </c>
      <c r="L173" t="s">
        <v>86</v>
      </c>
      <c r="M173" t="s">
        <v>87</v>
      </c>
      <c r="N173">
        <v>1</v>
      </c>
      <c r="O173" s="1">
        <v>44537.591284722221</v>
      </c>
      <c r="P173" s="1">
        <v>44537.770115740743</v>
      </c>
      <c r="Q173">
        <v>15193</v>
      </c>
      <c r="R173">
        <v>258</v>
      </c>
      <c r="S173" t="b">
        <v>0</v>
      </c>
      <c r="T173" t="s">
        <v>88</v>
      </c>
      <c r="U173" t="b">
        <v>0</v>
      </c>
      <c r="V173" t="s">
        <v>125</v>
      </c>
      <c r="W173" s="1">
        <v>44537.770115740743</v>
      </c>
      <c r="X173">
        <v>187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66</v>
      </c>
      <c r="AE173">
        <v>52</v>
      </c>
      <c r="AF173">
        <v>0</v>
      </c>
      <c r="AG173">
        <v>2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521</v>
      </c>
      <c r="B174" t="s">
        <v>80</v>
      </c>
      <c r="C174" t="s">
        <v>522</v>
      </c>
      <c r="D174" t="s">
        <v>82</v>
      </c>
      <c r="E174" s="2" t="str">
        <f>HYPERLINK("capsilon://?command=openfolder&amp;siteaddress=FAM.docvelocity-na8.net&amp;folderid=FXDA579931-E83D-D9FF-264F-A4E6BC0F09BA","FX21114913")</f>
        <v>FX21114913</v>
      </c>
      <c r="F174" t="s">
        <v>19</v>
      </c>
      <c r="G174" t="s">
        <v>19</v>
      </c>
      <c r="H174" t="s">
        <v>83</v>
      </c>
      <c r="I174" t="s">
        <v>523</v>
      </c>
      <c r="J174">
        <v>30</v>
      </c>
      <c r="K174" t="s">
        <v>85</v>
      </c>
      <c r="L174" t="s">
        <v>86</v>
      </c>
      <c r="M174" t="s">
        <v>87</v>
      </c>
      <c r="N174">
        <v>2</v>
      </c>
      <c r="O174" s="1">
        <v>44537.591874999998</v>
      </c>
      <c r="P174" s="1">
        <v>44537.608564814815</v>
      </c>
      <c r="Q174">
        <v>1264</v>
      </c>
      <c r="R174">
        <v>178</v>
      </c>
      <c r="S174" t="b">
        <v>0</v>
      </c>
      <c r="T174" t="s">
        <v>88</v>
      </c>
      <c r="U174" t="b">
        <v>0</v>
      </c>
      <c r="V174" t="s">
        <v>132</v>
      </c>
      <c r="W174" s="1">
        <v>44537.601967592593</v>
      </c>
      <c r="X174">
        <v>61</v>
      </c>
      <c r="Y174">
        <v>9</v>
      </c>
      <c r="Z174">
        <v>0</v>
      </c>
      <c r="AA174">
        <v>9</v>
      </c>
      <c r="AB174">
        <v>0</v>
      </c>
      <c r="AC174">
        <v>1</v>
      </c>
      <c r="AD174">
        <v>21</v>
      </c>
      <c r="AE174">
        <v>0</v>
      </c>
      <c r="AF174">
        <v>0</v>
      </c>
      <c r="AG174">
        <v>0</v>
      </c>
      <c r="AH174" t="s">
        <v>319</v>
      </c>
      <c r="AI174" s="1">
        <v>44537.608564814815</v>
      </c>
      <c r="AJ174">
        <v>117</v>
      </c>
      <c r="AK174">
        <v>0</v>
      </c>
      <c r="AL174">
        <v>0</v>
      </c>
      <c r="AM174">
        <v>0</v>
      </c>
      <c r="AN174">
        <v>0</v>
      </c>
      <c r="AO174">
        <v>2</v>
      </c>
      <c r="AP174">
        <v>21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524</v>
      </c>
      <c r="B175" t="s">
        <v>80</v>
      </c>
      <c r="C175" t="s">
        <v>525</v>
      </c>
      <c r="D175" t="s">
        <v>82</v>
      </c>
      <c r="E175" s="2" t="str">
        <f>HYPERLINK("capsilon://?command=openfolder&amp;siteaddress=FAM.docvelocity-na8.net&amp;folderid=FX35D16C8D-AF32-68EA-E142-50190EA17180","FX21097017")</f>
        <v>FX21097017</v>
      </c>
      <c r="F175" t="s">
        <v>19</v>
      </c>
      <c r="G175" t="s">
        <v>19</v>
      </c>
      <c r="H175" t="s">
        <v>83</v>
      </c>
      <c r="I175" t="s">
        <v>526</v>
      </c>
      <c r="J175">
        <v>56</v>
      </c>
      <c r="K175" t="s">
        <v>85</v>
      </c>
      <c r="L175" t="s">
        <v>86</v>
      </c>
      <c r="M175" t="s">
        <v>87</v>
      </c>
      <c r="N175">
        <v>2</v>
      </c>
      <c r="O175" s="1">
        <v>44537.595486111109</v>
      </c>
      <c r="P175" s="1">
        <v>44537.610046296293</v>
      </c>
      <c r="Q175">
        <v>761</v>
      </c>
      <c r="R175">
        <v>497</v>
      </c>
      <c r="S175" t="b">
        <v>0</v>
      </c>
      <c r="T175" t="s">
        <v>88</v>
      </c>
      <c r="U175" t="b">
        <v>0</v>
      </c>
      <c r="V175" t="s">
        <v>132</v>
      </c>
      <c r="W175" s="1">
        <v>44537.605185185188</v>
      </c>
      <c r="X175">
        <v>277</v>
      </c>
      <c r="Y175">
        <v>51</v>
      </c>
      <c r="Z175">
        <v>0</v>
      </c>
      <c r="AA175">
        <v>51</v>
      </c>
      <c r="AB175">
        <v>0</v>
      </c>
      <c r="AC175">
        <v>23</v>
      </c>
      <c r="AD175">
        <v>5</v>
      </c>
      <c r="AE175">
        <v>0</v>
      </c>
      <c r="AF175">
        <v>0</v>
      </c>
      <c r="AG175">
        <v>0</v>
      </c>
      <c r="AH175" t="s">
        <v>201</v>
      </c>
      <c r="AI175" s="1">
        <v>44537.610046296293</v>
      </c>
      <c r="AJ175">
        <v>220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4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527</v>
      </c>
      <c r="B176" t="s">
        <v>80</v>
      </c>
      <c r="C176" t="s">
        <v>525</v>
      </c>
      <c r="D176" t="s">
        <v>82</v>
      </c>
      <c r="E176" s="2" t="str">
        <f>HYPERLINK("capsilon://?command=openfolder&amp;siteaddress=FAM.docvelocity-na8.net&amp;folderid=FX35D16C8D-AF32-68EA-E142-50190EA17180","FX21097017")</f>
        <v>FX21097017</v>
      </c>
      <c r="F176" t="s">
        <v>19</v>
      </c>
      <c r="G176" t="s">
        <v>19</v>
      </c>
      <c r="H176" t="s">
        <v>83</v>
      </c>
      <c r="I176" t="s">
        <v>528</v>
      </c>
      <c r="J176">
        <v>51</v>
      </c>
      <c r="K176" t="s">
        <v>85</v>
      </c>
      <c r="L176" t="s">
        <v>86</v>
      </c>
      <c r="M176" t="s">
        <v>87</v>
      </c>
      <c r="N176">
        <v>2</v>
      </c>
      <c r="O176" s="1">
        <v>44537.596516203703</v>
      </c>
      <c r="P176" s="1">
        <v>44537.609224537038</v>
      </c>
      <c r="Q176">
        <v>804</v>
      </c>
      <c r="R176">
        <v>294</v>
      </c>
      <c r="S176" t="b">
        <v>0</v>
      </c>
      <c r="T176" t="s">
        <v>88</v>
      </c>
      <c r="U176" t="b">
        <v>0</v>
      </c>
      <c r="V176" t="s">
        <v>132</v>
      </c>
      <c r="W176" s="1">
        <v>44537.606909722221</v>
      </c>
      <c r="X176">
        <v>148</v>
      </c>
      <c r="Y176">
        <v>46</v>
      </c>
      <c r="Z176">
        <v>0</v>
      </c>
      <c r="AA176">
        <v>46</v>
      </c>
      <c r="AB176">
        <v>0</v>
      </c>
      <c r="AC176">
        <v>19</v>
      </c>
      <c r="AD176">
        <v>5</v>
      </c>
      <c r="AE176">
        <v>0</v>
      </c>
      <c r="AF176">
        <v>0</v>
      </c>
      <c r="AG176">
        <v>0</v>
      </c>
      <c r="AH176" t="s">
        <v>168</v>
      </c>
      <c r="AI176" s="1">
        <v>44537.609224537038</v>
      </c>
      <c r="AJ176">
        <v>146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4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529</v>
      </c>
      <c r="B177" t="s">
        <v>80</v>
      </c>
      <c r="C177" t="s">
        <v>525</v>
      </c>
      <c r="D177" t="s">
        <v>82</v>
      </c>
      <c r="E177" s="2" t="str">
        <f>HYPERLINK("capsilon://?command=openfolder&amp;siteaddress=FAM.docvelocity-na8.net&amp;folderid=FX35D16C8D-AF32-68EA-E142-50190EA17180","FX21097017")</f>
        <v>FX21097017</v>
      </c>
      <c r="F177" t="s">
        <v>19</v>
      </c>
      <c r="G177" t="s">
        <v>19</v>
      </c>
      <c r="H177" t="s">
        <v>83</v>
      </c>
      <c r="I177" t="s">
        <v>530</v>
      </c>
      <c r="J177">
        <v>51</v>
      </c>
      <c r="K177" t="s">
        <v>85</v>
      </c>
      <c r="L177" t="s">
        <v>86</v>
      </c>
      <c r="M177" t="s">
        <v>87</v>
      </c>
      <c r="N177">
        <v>2</v>
      </c>
      <c r="O177" s="1">
        <v>44537.59752314815</v>
      </c>
      <c r="P177" s="1">
        <v>44537.612743055557</v>
      </c>
      <c r="Q177">
        <v>928</v>
      </c>
      <c r="R177">
        <v>387</v>
      </c>
      <c r="S177" t="b">
        <v>0</v>
      </c>
      <c r="T177" t="s">
        <v>88</v>
      </c>
      <c r="U177" t="b">
        <v>0</v>
      </c>
      <c r="V177" t="s">
        <v>132</v>
      </c>
      <c r="W177" s="1">
        <v>44537.608657407407</v>
      </c>
      <c r="X177">
        <v>150</v>
      </c>
      <c r="Y177">
        <v>46</v>
      </c>
      <c r="Z177">
        <v>0</v>
      </c>
      <c r="AA177">
        <v>46</v>
      </c>
      <c r="AB177">
        <v>0</v>
      </c>
      <c r="AC177">
        <v>20</v>
      </c>
      <c r="AD177">
        <v>5</v>
      </c>
      <c r="AE177">
        <v>0</v>
      </c>
      <c r="AF177">
        <v>0</v>
      </c>
      <c r="AG177">
        <v>0</v>
      </c>
      <c r="AH177" t="s">
        <v>201</v>
      </c>
      <c r="AI177" s="1">
        <v>44537.612743055557</v>
      </c>
      <c r="AJ177">
        <v>233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4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531</v>
      </c>
      <c r="B178" t="s">
        <v>80</v>
      </c>
      <c r="C178" t="s">
        <v>532</v>
      </c>
      <c r="D178" t="s">
        <v>82</v>
      </c>
      <c r="E178" s="2" t="str">
        <f>HYPERLINK("capsilon://?command=openfolder&amp;siteaddress=FAM.docvelocity-na8.net&amp;folderid=FX47B2DF7E-9F5B-D51A-3ADD-18E8377F91BE","FX21112474")</f>
        <v>FX21112474</v>
      </c>
      <c r="F178" t="s">
        <v>19</v>
      </c>
      <c r="G178" t="s">
        <v>19</v>
      </c>
      <c r="H178" t="s">
        <v>83</v>
      </c>
      <c r="I178" t="s">
        <v>533</v>
      </c>
      <c r="J178">
        <v>38</v>
      </c>
      <c r="K178" t="s">
        <v>85</v>
      </c>
      <c r="L178" t="s">
        <v>86</v>
      </c>
      <c r="M178" t="s">
        <v>87</v>
      </c>
      <c r="N178">
        <v>2</v>
      </c>
      <c r="O178" s="1">
        <v>44537.604409722226</v>
      </c>
      <c r="P178" s="1">
        <v>44537.613275462965</v>
      </c>
      <c r="Q178">
        <v>472</v>
      </c>
      <c r="R178">
        <v>294</v>
      </c>
      <c r="S178" t="b">
        <v>0</v>
      </c>
      <c r="T178" t="s">
        <v>88</v>
      </c>
      <c r="U178" t="b">
        <v>0</v>
      </c>
      <c r="V178" t="s">
        <v>153</v>
      </c>
      <c r="W178" s="1">
        <v>44537.610659722224</v>
      </c>
      <c r="X178">
        <v>175</v>
      </c>
      <c r="Y178">
        <v>37</v>
      </c>
      <c r="Z178">
        <v>0</v>
      </c>
      <c r="AA178">
        <v>37</v>
      </c>
      <c r="AB178">
        <v>0</v>
      </c>
      <c r="AC178">
        <v>4</v>
      </c>
      <c r="AD178">
        <v>1</v>
      </c>
      <c r="AE178">
        <v>0</v>
      </c>
      <c r="AF178">
        <v>0</v>
      </c>
      <c r="AG178">
        <v>0</v>
      </c>
      <c r="AH178" t="s">
        <v>168</v>
      </c>
      <c r="AI178" s="1">
        <v>44537.613275462965</v>
      </c>
      <c r="AJ178">
        <v>119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534</v>
      </c>
      <c r="B179" t="s">
        <v>80</v>
      </c>
      <c r="C179" t="s">
        <v>444</v>
      </c>
      <c r="D179" t="s">
        <v>82</v>
      </c>
      <c r="E179" s="2" t="str">
        <f>HYPERLINK("capsilon://?command=openfolder&amp;siteaddress=FAM.docvelocity-na8.net&amp;folderid=FX6A81A4CF-43D5-6018-0FCE-93EBA72FABAC","FX21116503")</f>
        <v>FX21116503</v>
      </c>
      <c r="F179" t="s">
        <v>19</v>
      </c>
      <c r="G179" t="s">
        <v>19</v>
      </c>
      <c r="H179" t="s">
        <v>83</v>
      </c>
      <c r="I179" t="s">
        <v>535</v>
      </c>
      <c r="J179">
        <v>30</v>
      </c>
      <c r="K179" t="s">
        <v>85</v>
      </c>
      <c r="L179" t="s">
        <v>86</v>
      </c>
      <c r="M179" t="s">
        <v>87</v>
      </c>
      <c r="N179">
        <v>2</v>
      </c>
      <c r="O179" s="1">
        <v>44537.604560185187</v>
      </c>
      <c r="P179" s="1">
        <v>44537.613888888889</v>
      </c>
      <c r="Q179">
        <v>569</v>
      </c>
      <c r="R179">
        <v>237</v>
      </c>
      <c r="S179" t="b">
        <v>0</v>
      </c>
      <c r="T179" t="s">
        <v>88</v>
      </c>
      <c r="U179" t="b">
        <v>0</v>
      </c>
      <c r="V179" t="s">
        <v>132</v>
      </c>
      <c r="W179" s="1">
        <v>44537.610231481478</v>
      </c>
      <c r="X179">
        <v>135</v>
      </c>
      <c r="Y179">
        <v>9</v>
      </c>
      <c r="Z179">
        <v>0</v>
      </c>
      <c r="AA179">
        <v>9</v>
      </c>
      <c r="AB179">
        <v>0</v>
      </c>
      <c r="AC179">
        <v>1</v>
      </c>
      <c r="AD179">
        <v>21</v>
      </c>
      <c r="AE179">
        <v>0</v>
      </c>
      <c r="AF179">
        <v>0</v>
      </c>
      <c r="AG179">
        <v>0</v>
      </c>
      <c r="AH179" t="s">
        <v>89</v>
      </c>
      <c r="AI179" s="1">
        <v>44537.613888888889</v>
      </c>
      <c r="AJ179">
        <v>102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21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536</v>
      </c>
      <c r="B180" t="s">
        <v>80</v>
      </c>
      <c r="C180" t="s">
        <v>537</v>
      </c>
      <c r="D180" t="s">
        <v>82</v>
      </c>
      <c r="E180" s="2" t="str">
        <f>HYPERLINK("capsilon://?command=openfolder&amp;siteaddress=FAM.docvelocity-na8.net&amp;folderid=FXFBE88EE4-09FA-52CA-F6FD-6EE90FB0081A","FX211112905")</f>
        <v>FX211112905</v>
      </c>
      <c r="F180" t="s">
        <v>19</v>
      </c>
      <c r="G180" t="s">
        <v>19</v>
      </c>
      <c r="H180" t="s">
        <v>83</v>
      </c>
      <c r="I180" t="s">
        <v>538</v>
      </c>
      <c r="J180">
        <v>66</v>
      </c>
      <c r="K180" t="s">
        <v>85</v>
      </c>
      <c r="L180" t="s">
        <v>86</v>
      </c>
      <c r="M180" t="s">
        <v>87</v>
      </c>
      <c r="N180">
        <v>1</v>
      </c>
      <c r="O180" s="1">
        <v>44537.604837962965</v>
      </c>
      <c r="P180" s="1">
        <v>44537.799687500003</v>
      </c>
      <c r="Q180">
        <v>16684</v>
      </c>
      <c r="R180">
        <v>151</v>
      </c>
      <c r="S180" t="b">
        <v>0</v>
      </c>
      <c r="T180" t="s">
        <v>88</v>
      </c>
      <c r="U180" t="b">
        <v>0</v>
      </c>
      <c r="V180" t="s">
        <v>125</v>
      </c>
      <c r="W180" s="1">
        <v>44537.799687500003</v>
      </c>
      <c r="X180">
        <v>112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66</v>
      </c>
      <c r="AE180">
        <v>52</v>
      </c>
      <c r="AF180">
        <v>0</v>
      </c>
      <c r="AG180">
        <v>1</v>
      </c>
      <c r="AH180" t="s">
        <v>88</v>
      </c>
      <c r="AI180" t="s">
        <v>88</v>
      </c>
      <c r="AJ180" t="s">
        <v>88</v>
      </c>
      <c r="AK180" t="s">
        <v>88</v>
      </c>
      <c r="AL180" t="s">
        <v>88</v>
      </c>
      <c r="AM180" t="s">
        <v>88</v>
      </c>
      <c r="AN180" t="s">
        <v>88</v>
      </c>
      <c r="AO180" t="s">
        <v>88</v>
      </c>
      <c r="AP180" t="s">
        <v>88</v>
      </c>
      <c r="AQ180" t="s">
        <v>88</v>
      </c>
      <c r="AR180" t="s">
        <v>88</v>
      </c>
      <c r="AS180" t="s">
        <v>88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539</v>
      </c>
      <c r="B181" t="s">
        <v>80</v>
      </c>
      <c r="C181" t="s">
        <v>444</v>
      </c>
      <c r="D181" t="s">
        <v>82</v>
      </c>
      <c r="E181" s="2" t="str">
        <f>HYPERLINK("capsilon://?command=openfolder&amp;siteaddress=FAM.docvelocity-na8.net&amp;folderid=FX6A81A4CF-43D5-6018-0FCE-93EBA72FABAC","FX21116503")</f>
        <v>FX21116503</v>
      </c>
      <c r="F181" t="s">
        <v>19</v>
      </c>
      <c r="G181" t="s">
        <v>19</v>
      </c>
      <c r="H181" t="s">
        <v>83</v>
      </c>
      <c r="I181" t="s">
        <v>540</v>
      </c>
      <c r="J181">
        <v>21</v>
      </c>
      <c r="K181" t="s">
        <v>85</v>
      </c>
      <c r="L181" t="s">
        <v>86</v>
      </c>
      <c r="M181" t="s">
        <v>87</v>
      </c>
      <c r="N181">
        <v>2</v>
      </c>
      <c r="O181" s="1">
        <v>44537.605393518519</v>
      </c>
      <c r="P181" s="1">
        <v>44537.613020833334</v>
      </c>
      <c r="Q181">
        <v>600</v>
      </c>
      <c r="R181">
        <v>59</v>
      </c>
      <c r="S181" t="b">
        <v>0</v>
      </c>
      <c r="T181" t="s">
        <v>88</v>
      </c>
      <c r="U181" t="b">
        <v>0</v>
      </c>
      <c r="V181" t="s">
        <v>132</v>
      </c>
      <c r="W181" s="1">
        <v>44537.610833333332</v>
      </c>
      <c r="X181">
        <v>36</v>
      </c>
      <c r="Y181">
        <v>0</v>
      </c>
      <c r="Z181">
        <v>0</v>
      </c>
      <c r="AA181">
        <v>0</v>
      </c>
      <c r="AB181">
        <v>9</v>
      </c>
      <c r="AC181">
        <v>0</v>
      </c>
      <c r="AD181">
        <v>21</v>
      </c>
      <c r="AE181">
        <v>0</v>
      </c>
      <c r="AF181">
        <v>0</v>
      </c>
      <c r="AG181">
        <v>0</v>
      </c>
      <c r="AH181" t="s">
        <v>201</v>
      </c>
      <c r="AI181" s="1">
        <v>44537.613020833334</v>
      </c>
      <c r="AJ181">
        <v>23</v>
      </c>
      <c r="AK181">
        <v>0</v>
      </c>
      <c r="AL181">
        <v>0</v>
      </c>
      <c r="AM181">
        <v>0</v>
      </c>
      <c r="AN181">
        <v>9</v>
      </c>
      <c r="AO181">
        <v>0</v>
      </c>
      <c r="AP181">
        <v>21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541</v>
      </c>
      <c r="B182" t="s">
        <v>80</v>
      </c>
      <c r="C182" t="s">
        <v>522</v>
      </c>
      <c r="D182" t="s">
        <v>82</v>
      </c>
      <c r="E182" s="2" t="str">
        <f>HYPERLINK("capsilon://?command=openfolder&amp;siteaddress=FAM.docvelocity-na8.net&amp;folderid=FXDA579931-E83D-D9FF-264F-A4E6BC0F09BA","FX21114913")</f>
        <v>FX21114913</v>
      </c>
      <c r="F182" t="s">
        <v>19</v>
      </c>
      <c r="G182" t="s">
        <v>19</v>
      </c>
      <c r="H182" t="s">
        <v>83</v>
      </c>
      <c r="I182" t="s">
        <v>542</v>
      </c>
      <c r="J182">
        <v>21</v>
      </c>
      <c r="K182" t="s">
        <v>85</v>
      </c>
      <c r="L182" t="s">
        <v>86</v>
      </c>
      <c r="M182" t="s">
        <v>87</v>
      </c>
      <c r="N182">
        <v>2</v>
      </c>
      <c r="O182" s="1">
        <v>44537.610138888886</v>
      </c>
      <c r="P182" s="1">
        <v>44537.613229166665</v>
      </c>
      <c r="Q182">
        <v>218</v>
      </c>
      <c r="R182">
        <v>49</v>
      </c>
      <c r="S182" t="b">
        <v>0</v>
      </c>
      <c r="T182" t="s">
        <v>88</v>
      </c>
      <c r="U182" t="b">
        <v>0</v>
      </c>
      <c r="V182" t="s">
        <v>132</v>
      </c>
      <c r="W182" s="1">
        <v>44537.612303240741</v>
      </c>
      <c r="X182">
        <v>23</v>
      </c>
      <c r="Y182">
        <v>0</v>
      </c>
      <c r="Z182">
        <v>0</v>
      </c>
      <c r="AA182">
        <v>0</v>
      </c>
      <c r="AB182">
        <v>9</v>
      </c>
      <c r="AC182">
        <v>0</v>
      </c>
      <c r="AD182">
        <v>21</v>
      </c>
      <c r="AE182">
        <v>0</v>
      </c>
      <c r="AF182">
        <v>0</v>
      </c>
      <c r="AG182">
        <v>0</v>
      </c>
      <c r="AH182" t="s">
        <v>201</v>
      </c>
      <c r="AI182" s="1">
        <v>44537.613229166665</v>
      </c>
      <c r="AJ182">
        <v>17</v>
      </c>
      <c r="AK182">
        <v>0</v>
      </c>
      <c r="AL182">
        <v>0</v>
      </c>
      <c r="AM182">
        <v>0</v>
      </c>
      <c r="AN182">
        <v>9</v>
      </c>
      <c r="AO182">
        <v>0</v>
      </c>
      <c r="AP182">
        <v>21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543</v>
      </c>
      <c r="B183" t="s">
        <v>80</v>
      </c>
      <c r="C183" t="s">
        <v>544</v>
      </c>
      <c r="D183" t="s">
        <v>82</v>
      </c>
      <c r="E183" s="2" t="str">
        <f>HYPERLINK("capsilon://?command=openfolder&amp;siteaddress=FAM.docvelocity-na8.net&amp;folderid=FX586D6C91-2BB6-AFF3-D392-5D478B5E579B","FX211012127")</f>
        <v>FX211012127</v>
      </c>
      <c r="F183" t="s">
        <v>19</v>
      </c>
      <c r="G183" t="s">
        <v>19</v>
      </c>
      <c r="H183" t="s">
        <v>83</v>
      </c>
      <c r="I183" t="s">
        <v>545</v>
      </c>
      <c r="J183">
        <v>32</v>
      </c>
      <c r="K183" t="s">
        <v>85</v>
      </c>
      <c r="L183" t="s">
        <v>86</v>
      </c>
      <c r="M183" t="s">
        <v>87</v>
      </c>
      <c r="N183">
        <v>2</v>
      </c>
      <c r="O183" s="1">
        <v>44537.612696759257</v>
      </c>
      <c r="P183" s="1">
        <v>44537.638124999998</v>
      </c>
      <c r="Q183">
        <v>328</v>
      </c>
      <c r="R183">
        <v>1869</v>
      </c>
      <c r="S183" t="b">
        <v>0</v>
      </c>
      <c r="T183" t="s">
        <v>88</v>
      </c>
      <c r="U183" t="b">
        <v>0</v>
      </c>
      <c r="V183" t="s">
        <v>153</v>
      </c>
      <c r="W183" s="1">
        <v>44537.628287037034</v>
      </c>
      <c r="X183">
        <v>1321</v>
      </c>
      <c r="Y183">
        <v>80</v>
      </c>
      <c r="Z183">
        <v>0</v>
      </c>
      <c r="AA183">
        <v>80</v>
      </c>
      <c r="AB183">
        <v>0</v>
      </c>
      <c r="AC183">
        <v>76</v>
      </c>
      <c r="AD183">
        <v>-48</v>
      </c>
      <c r="AE183">
        <v>0</v>
      </c>
      <c r="AF183">
        <v>0</v>
      </c>
      <c r="AG183">
        <v>0</v>
      </c>
      <c r="AH183" t="s">
        <v>319</v>
      </c>
      <c r="AI183" s="1">
        <v>44537.638124999998</v>
      </c>
      <c r="AJ183">
        <v>540</v>
      </c>
      <c r="AK183">
        <v>2</v>
      </c>
      <c r="AL183">
        <v>0</v>
      </c>
      <c r="AM183">
        <v>2</v>
      </c>
      <c r="AN183">
        <v>0</v>
      </c>
      <c r="AO183">
        <v>2</v>
      </c>
      <c r="AP183">
        <v>-50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546</v>
      </c>
      <c r="B184" t="s">
        <v>80</v>
      </c>
      <c r="C184" t="s">
        <v>544</v>
      </c>
      <c r="D184" t="s">
        <v>82</v>
      </c>
      <c r="E184" s="2" t="str">
        <f>HYPERLINK("capsilon://?command=openfolder&amp;siteaddress=FAM.docvelocity-na8.net&amp;folderid=FX586D6C91-2BB6-AFF3-D392-5D478B5E579B","FX211012127")</f>
        <v>FX211012127</v>
      </c>
      <c r="F184" t="s">
        <v>19</v>
      </c>
      <c r="G184" t="s">
        <v>19</v>
      </c>
      <c r="H184" t="s">
        <v>83</v>
      </c>
      <c r="I184" t="s">
        <v>547</v>
      </c>
      <c r="J184">
        <v>69</v>
      </c>
      <c r="K184" t="s">
        <v>85</v>
      </c>
      <c r="L184" t="s">
        <v>86</v>
      </c>
      <c r="M184" t="s">
        <v>87</v>
      </c>
      <c r="N184">
        <v>2</v>
      </c>
      <c r="O184" s="1">
        <v>44537.618692129632</v>
      </c>
      <c r="P184" s="1">
        <v>44537.649861111109</v>
      </c>
      <c r="Q184">
        <v>1042</v>
      </c>
      <c r="R184">
        <v>1651</v>
      </c>
      <c r="S184" t="b">
        <v>0</v>
      </c>
      <c r="T184" t="s">
        <v>88</v>
      </c>
      <c r="U184" t="b">
        <v>0</v>
      </c>
      <c r="V184" t="s">
        <v>153</v>
      </c>
      <c r="W184" s="1">
        <v>44537.635601851849</v>
      </c>
      <c r="X184">
        <v>631</v>
      </c>
      <c r="Y184">
        <v>64</v>
      </c>
      <c r="Z184">
        <v>0</v>
      </c>
      <c r="AA184">
        <v>64</v>
      </c>
      <c r="AB184">
        <v>0</v>
      </c>
      <c r="AC184">
        <v>15</v>
      </c>
      <c r="AD184">
        <v>5</v>
      </c>
      <c r="AE184">
        <v>0</v>
      </c>
      <c r="AF184">
        <v>0</v>
      </c>
      <c r="AG184">
        <v>0</v>
      </c>
      <c r="AH184" t="s">
        <v>319</v>
      </c>
      <c r="AI184" s="1">
        <v>44537.649861111109</v>
      </c>
      <c r="AJ184">
        <v>1013</v>
      </c>
      <c r="AK184">
        <v>10</v>
      </c>
      <c r="AL184">
        <v>0</v>
      </c>
      <c r="AM184">
        <v>10</v>
      </c>
      <c r="AN184">
        <v>0</v>
      </c>
      <c r="AO184">
        <v>10</v>
      </c>
      <c r="AP184">
        <v>-5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548</v>
      </c>
      <c r="B185" t="s">
        <v>80</v>
      </c>
      <c r="C185" t="s">
        <v>544</v>
      </c>
      <c r="D185" t="s">
        <v>82</v>
      </c>
      <c r="E185" s="2" t="str">
        <f>HYPERLINK("capsilon://?command=openfolder&amp;siteaddress=FAM.docvelocity-na8.net&amp;folderid=FX586D6C91-2BB6-AFF3-D392-5D478B5E579B","FX211012127")</f>
        <v>FX211012127</v>
      </c>
      <c r="F185" t="s">
        <v>19</v>
      </c>
      <c r="G185" t="s">
        <v>19</v>
      </c>
      <c r="H185" t="s">
        <v>83</v>
      </c>
      <c r="I185" t="s">
        <v>549</v>
      </c>
      <c r="J185">
        <v>77</v>
      </c>
      <c r="K185" t="s">
        <v>85</v>
      </c>
      <c r="L185" t="s">
        <v>86</v>
      </c>
      <c r="M185" t="s">
        <v>87</v>
      </c>
      <c r="N185">
        <v>1</v>
      </c>
      <c r="O185" s="1">
        <v>44537.620405092595</v>
      </c>
      <c r="P185" s="1">
        <v>44537.800821759258</v>
      </c>
      <c r="Q185">
        <v>15252</v>
      </c>
      <c r="R185">
        <v>336</v>
      </c>
      <c r="S185" t="b">
        <v>0</v>
      </c>
      <c r="T185" t="s">
        <v>88</v>
      </c>
      <c r="U185" t="b">
        <v>0</v>
      </c>
      <c r="V185" t="s">
        <v>125</v>
      </c>
      <c r="W185" s="1">
        <v>44537.800821759258</v>
      </c>
      <c r="X185">
        <v>98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77</v>
      </c>
      <c r="AE185">
        <v>72</v>
      </c>
      <c r="AF185">
        <v>0</v>
      </c>
      <c r="AG185">
        <v>2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550</v>
      </c>
      <c r="B186" t="s">
        <v>80</v>
      </c>
      <c r="C186" t="s">
        <v>544</v>
      </c>
      <c r="D186" t="s">
        <v>82</v>
      </c>
      <c r="E186" s="2" t="str">
        <f>HYPERLINK("capsilon://?command=openfolder&amp;siteaddress=FAM.docvelocity-na8.net&amp;folderid=FX586D6C91-2BB6-AFF3-D392-5D478B5E579B","FX211012127")</f>
        <v>FX211012127</v>
      </c>
      <c r="F186" t="s">
        <v>19</v>
      </c>
      <c r="G186" t="s">
        <v>19</v>
      </c>
      <c r="H186" t="s">
        <v>83</v>
      </c>
      <c r="I186" t="s">
        <v>551</v>
      </c>
      <c r="J186">
        <v>28</v>
      </c>
      <c r="K186" t="s">
        <v>85</v>
      </c>
      <c r="L186" t="s">
        <v>86</v>
      </c>
      <c r="M186" t="s">
        <v>87</v>
      </c>
      <c r="N186">
        <v>2</v>
      </c>
      <c r="O186" s="1">
        <v>44537.620763888888</v>
      </c>
      <c r="P186" s="1">
        <v>44537.637083333335</v>
      </c>
      <c r="Q186">
        <v>868</v>
      </c>
      <c r="R186">
        <v>542</v>
      </c>
      <c r="S186" t="b">
        <v>0</v>
      </c>
      <c r="T186" t="s">
        <v>88</v>
      </c>
      <c r="U186" t="b">
        <v>0</v>
      </c>
      <c r="V186" t="s">
        <v>132</v>
      </c>
      <c r="W186" s="1">
        <v>44537.63076388889</v>
      </c>
      <c r="X186">
        <v>108</v>
      </c>
      <c r="Y186">
        <v>21</v>
      </c>
      <c r="Z186">
        <v>0</v>
      </c>
      <c r="AA186">
        <v>21</v>
      </c>
      <c r="AB186">
        <v>0</v>
      </c>
      <c r="AC186">
        <v>1</v>
      </c>
      <c r="AD186">
        <v>7</v>
      </c>
      <c r="AE186">
        <v>0</v>
      </c>
      <c r="AF186">
        <v>0</v>
      </c>
      <c r="AG186">
        <v>0</v>
      </c>
      <c r="AH186" t="s">
        <v>89</v>
      </c>
      <c r="AI186" s="1">
        <v>44537.637083333335</v>
      </c>
      <c r="AJ186">
        <v>434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552</v>
      </c>
      <c r="B187" t="s">
        <v>80</v>
      </c>
      <c r="C187" t="s">
        <v>293</v>
      </c>
      <c r="D187" t="s">
        <v>82</v>
      </c>
      <c r="E187" s="2" t="str">
        <f>HYPERLINK("capsilon://?command=openfolder&amp;siteaddress=FAM.docvelocity-na8.net&amp;folderid=FXD73DD0BF-0DF5-CC11-9235-94BCDA925EFB","FX21118430")</f>
        <v>FX21118430</v>
      </c>
      <c r="F187" t="s">
        <v>19</v>
      </c>
      <c r="G187" t="s">
        <v>19</v>
      </c>
      <c r="H187" t="s">
        <v>83</v>
      </c>
      <c r="I187" t="s">
        <v>553</v>
      </c>
      <c r="J187">
        <v>38</v>
      </c>
      <c r="K187" t="s">
        <v>85</v>
      </c>
      <c r="L187" t="s">
        <v>86</v>
      </c>
      <c r="M187" t="s">
        <v>87</v>
      </c>
      <c r="N187">
        <v>2</v>
      </c>
      <c r="O187" s="1">
        <v>44537.657870370371</v>
      </c>
      <c r="P187" s="1">
        <v>44537.670208333337</v>
      </c>
      <c r="Q187">
        <v>591</v>
      </c>
      <c r="R187">
        <v>475</v>
      </c>
      <c r="S187" t="b">
        <v>0</v>
      </c>
      <c r="T187" t="s">
        <v>88</v>
      </c>
      <c r="U187" t="b">
        <v>0</v>
      </c>
      <c r="V187" t="s">
        <v>136</v>
      </c>
      <c r="W187" s="1">
        <v>44537.66479166667</v>
      </c>
      <c r="X187">
        <v>240</v>
      </c>
      <c r="Y187">
        <v>37</v>
      </c>
      <c r="Z187">
        <v>0</v>
      </c>
      <c r="AA187">
        <v>37</v>
      </c>
      <c r="AB187">
        <v>0</v>
      </c>
      <c r="AC187">
        <v>36</v>
      </c>
      <c r="AD187">
        <v>1</v>
      </c>
      <c r="AE187">
        <v>0</v>
      </c>
      <c r="AF187">
        <v>0</v>
      </c>
      <c r="AG187">
        <v>0</v>
      </c>
      <c r="AH187" t="s">
        <v>319</v>
      </c>
      <c r="AI187" s="1">
        <v>44537.670208333337</v>
      </c>
      <c r="AJ187">
        <v>223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554</v>
      </c>
      <c r="B188" t="s">
        <v>80</v>
      </c>
      <c r="C188" t="s">
        <v>293</v>
      </c>
      <c r="D188" t="s">
        <v>82</v>
      </c>
      <c r="E188" s="2" t="str">
        <f>HYPERLINK("capsilon://?command=openfolder&amp;siteaddress=FAM.docvelocity-na8.net&amp;folderid=FXD73DD0BF-0DF5-CC11-9235-94BCDA925EFB","FX21118430")</f>
        <v>FX21118430</v>
      </c>
      <c r="F188" t="s">
        <v>19</v>
      </c>
      <c r="G188" t="s">
        <v>19</v>
      </c>
      <c r="H188" t="s">
        <v>83</v>
      </c>
      <c r="I188" t="s">
        <v>555</v>
      </c>
      <c r="J188">
        <v>28</v>
      </c>
      <c r="K188" t="s">
        <v>85</v>
      </c>
      <c r="L188" t="s">
        <v>86</v>
      </c>
      <c r="M188" t="s">
        <v>87</v>
      </c>
      <c r="N188">
        <v>2</v>
      </c>
      <c r="O188" s="1">
        <v>44537.658437500002</v>
      </c>
      <c r="P188" s="1">
        <v>44537.672129629631</v>
      </c>
      <c r="Q188">
        <v>535</v>
      </c>
      <c r="R188">
        <v>648</v>
      </c>
      <c r="S188" t="b">
        <v>0</v>
      </c>
      <c r="T188" t="s">
        <v>88</v>
      </c>
      <c r="U188" t="b">
        <v>0</v>
      </c>
      <c r="V188" t="s">
        <v>153</v>
      </c>
      <c r="W188" s="1">
        <v>44537.667430555557</v>
      </c>
      <c r="X188">
        <v>429</v>
      </c>
      <c r="Y188">
        <v>21</v>
      </c>
      <c r="Z188">
        <v>0</v>
      </c>
      <c r="AA188">
        <v>21</v>
      </c>
      <c r="AB188">
        <v>0</v>
      </c>
      <c r="AC188">
        <v>2</v>
      </c>
      <c r="AD188">
        <v>7</v>
      </c>
      <c r="AE188">
        <v>0</v>
      </c>
      <c r="AF188">
        <v>0</v>
      </c>
      <c r="AG188">
        <v>0</v>
      </c>
      <c r="AH188" t="s">
        <v>319</v>
      </c>
      <c r="AI188" s="1">
        <v>44537.672129629631</v>
      </c>
      <c r="AJ188">
        <v>165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556</v>
      </c>
      <c r="B189" t="s">
        <v>80</v>
      </c>
      <c r="C189" t="s">
        <v>293</v>
      </c>
      <c r="D189" t="s">
        <v>82</v>
      </c>
      <c r="E189" s="2" t="str">
        <f>HYPERLINK("capsilon://?command=openfolder&amp;siteaddress=FAM.docvelocity-na8.net&amp;folderid=FXD73DD0BF-0DF5-CC11-9235-94BCDA925EFB","FX21118430")</f>
        <v>FX21118430</v>
      </c>
      <c r="F189" t="s">
        <v>19</v>
      </c>
      <c r="G189" t="s">
        <v>19</v>
      </c>
      <c r="H189" t="s">
        <v>83</v>
      </c>
      <c r="I189" t="s">
        <v>557</v>
      </c>
      <c r="J189">
        <v>28</v>
      </c>
      <c r="K189" t="s">
        <v>85</v>
      </c>
      <c r="L189" t="s">
        <v>86</v>
      </c>
      <c r="M189" t="s">
        <v>87</v>
      </c>
      <c r="N189">
        <v>2</v>
      </c>
      <c r="O189" s="1">
        <v>44537.658993055556</v>
      </c>
      <c r="P189" s="1">
        <v>44537.674212962964</v>
      </c>
      <c r="Q189">
        <v>913</v>
      </c>
      <c r="R189">
        <v>402</v>
      </c>
      <c r="S189" t="b">
        <v>0</v>
      </c>
      <c r="T189" t="s">
        <v>88</v>
      </c>
      <c r="U189" t="b">
        <v>0</v>
      </c>
      <c r="V189" t="s">
        <v>136</v>
      </c>
      <c r="W189" s="1">
        <v>44537.665682870371</v>
      </c>
      <c r="X189">
        <v>77</v>
      </c>
      <c r="Y189">
        <v>21</v>
      </c>
      <c r="Z189">
        <v>0</v>
      </c>
      <c r="AA189">
        <v>21</v>
      </c>
      <c r="AB189">
        <v>0</v>
      </c>
      <c r="AC189">
        <v>0</v>
      </c>
      <c r="AD189">
        <v>7</v>
      </c>
      <c r="AE189">
        <v>0</v>
      </c>
      <c r="AF189">
        <v>0</v>
      </c>
      <c r="AG189">
        <v>0</v>
      </c>
      <c r="AH189" t="s">
        <v>89</v>
      </c>
      <c r="AI189" s="1">
        <v>44537.674212962964</v>
      </c>
      <c r="AJ189">
        <v>325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558</v>
      </c>
      <c r="B190" t="s">
        <v>80</v>
      </c>
      <c r="C190" t="s">
        <v>370</v>
      </c>
      <c r="D190" t="s">
        <v>82</v>
      </c>
      <c r="E190" s="2" t="str">
        <f>HYPERLINK("capsilon://?command=openfolder&amp;siteaddress=FAM.docvelocity-na8.net&amp;folderid=FX76F2CC31-8F69-E461-A4BE-F00D5DC13B3D","FX21115732")</f>
        <v>FX21115732</v>
      </c>
      <c r="F190" t="s">
        <v>19</v>
      </c>
      <c r="G190" t="s">
        <v>19</v>
      </c>
      <c r="H190" t="s">
        <v>83</v>
      </c>
      <c r="I190" t="s">
        <v>559</v>
      </c>
      <c r="J190">
        <v>66</v>
      </c>
      <c r="K190" t="s">
        <v>85</v>
      </c>
      <c r="L190" t="s">
        <v>86</v>
      </c>
      <c r="M190" t="s">
        <v>87</v>
      </c>
      <c r="N190">
        <v>2</v>
      </c>
      <c r="O190" s="1">
        <v>44537.659791666665</v>
      </c>
      <c r="P190" s="1">
        <v>44537.678217592591</v>
      </c>
      <c r="Q190">
        <v>841</v>
      </c>
      <c r="R190">
        <v>751</v>
      </c>
      <c r="S190" t="b">
        <v>0</v>
      </c>
      <c r="T190" t="s">
        <v>88</v>
      </c>
      <c r="U190" t="b">
        <v>0</v>
      </c>
      <c r="V190" t="s">
        <v>136</v>
      </c>
      <c r="W190" s="1">
        <v>44537.668287037035</v>
      </c>
      <c r="X190">
        <v>225</v>
      </c>
      <c r="Y190">
        <v>52</v>
      </c>
      <c r="Z190">
        <v>0</v>
      </c>
      <c r="AA190">
        <v>52</v>
      </c>
      <c r="AB190">
        <v>0</v>
      </c>
      <c r="AC190">
        <v>21</v>
      </c>
      <c r="AD190">
        <v>14</v>
      </c>
      <c r="AE190">
        <v>0</v>
      </c>
      <c r="AF190">
        <v>0</v>
      </c>
      <c r="AG190">
        <v>0</v>
      </c>
      <c r="AH190" t="s">
        <v>319</v>
      </c>
      <c r="AI190" s="1">
        <v>44537.678217592591</v>
      </c>
      <c r="AJ190">
        <v>526</v>
      </c>
      <c r="AK190">
        <v>2</v>
      </c>
      <c r="AL190">
        <v>0</v>
      </c>
      <c r="AM190">
        <v>2</v>
      </c>
      <c r="AN190">
        <v>0</v>
      </c>
      <c r="AO190">
        <v>2</v>
      </c>
      <c r="AP190">
        <v>12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560</v>
      </c>
      <c r="B191" t="s">
        <v>80</v>
      </c>
      <c r="C191" t="s">
        <v>561</v>
      </c>
      <c r="D191" t="s">
        <v>82</v>
      </c>
      <c r="E191" s="2" t="str">
        <f>HYPERLINK("capsilon://?command=openfolder&amp;siteaddress=FAM.docvelocity-na8.net&amp;folderid=FX531D0E7D-658C-B149-53A2-5F207067B33F","FX21115865")</f>
        <v>FX21115865</v>
      </c>
      <c r="F191" t="s">
        <v>19</v>
      </c>
      <c r="G191" t="s">
        <v>19</v>
      </c>
      <c r="H191" t="s">
        <v>83</v>
      </c>
      <c r="I191" t="s">
        <v>562</v>
      </c>
      <c r="J191">
        <v>66</v>
      </c>
      <c r="K191" t="s">
        <v>85</v>
      </c>
      <c r="L191" t="s">
        <v>86</v>
      </c>
      <c r="M191" t="s">
        <v>87</v>
      </c>
      <c r="N191">
        <v>1</v>
      </c>
      <c r="O191" s="1">
        <v>44537.715138888889</v>
      </c>
      <c r="P191" s="1">
        <v>44537.807303240741</v>
      </c>
      <c r="Q191">
        <v>7791</v>
      </c>
      <c r="R191">
        <v>172</v>
      </c>
      <c r="S191" t="b">
        <v>0</v>
      </c>
      <c r="T191" t="s">
        <v>88</v>
      </c>
      <c r="U191" t="b">
        <v>0</v>
      </c>
      <c r="V191" t="s">
        <v>125</v>
      </c>
      <c r="W191" s="1">
        <v>44537.807303240741</v>
      </c>
      <c r="X191">
        <v>162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66</v>
      </c>
      <c r="AE191">
        <v>52</v>
      </c>
      <c r="AF191">
        <v>0</v>
      </c>
      <c r="AG191">
        <v>1</v>
      </c>
      <c r="AH191" t="s">
        <v>88</v>
      </c>
      <c r="AI191" t="s">
        <v>88</v>
      </c>
      <c r="AJ191" t="s">
        <v>88</v>
      </c>
      <c r="AK191" t="s">
        <v>88</v>
      </c>
      <c r="AL191" t="s">
        <v>88</v>
      </c>
      <c r="AM191" t="s">
        <v>88</v>
      </c>
      <c r="AN191" t="s">
        <v>88</v>
      </c>
      <c r="AO191" t="s">
        <v>88</v>
      </c>
      <c r="AP191" t="s">
        <v>88</v>
      </c>
      <c r="AQ191" t="s">
        <v>88</v>
      </c>
      <c r="AR191" t="s">
        <v>88</v>
      </c>
      <c r="AS191" t="s">
        <v>88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563</v>
      </c>
      <c r="B192" t="s">
        <v>80</v>
      </c>
      <c r="C192" t="s">
        <v>564</v>
      </c>
      <c r="D192" t="s">
        <v>82</v>
      </c>
      <c r="E192" s="2" t="str">
        <f>HYPERLINK("capsilon://?command=openfolder&amp;siteaddress=FAM.docvelocity-na8.net&amp;folderid=FX7F23F6B3-2C36-AFE6-ABDB-62AC78BEB63A","FX21112747")</f>
        <v>FX21112747</v>
      </c>
      <c r="F192" t="s">
        <v>19</v>
      </c>
      <c r="G192" t="s">
        <v>19</v>
      </c>
      <c r="H192" t="s">
        <v>83</v>
      </c>
      <c r="I192" t="s">
        <v>565</v>
      </c>
      <c r="J192">
        <v>28</v>
      </c>
      <c r="K192" t="s">
        <v>85</v>
      </c>
      <c r="L192" t="s">
        <v>86</v>
      </c>
      <c r="M192" t="s">
        <v>87</v>
      </c>
      <c r="N192">
        <v>1</v>
      </c>
      <c r="O192" s="1">
        <v>44537.725671296299</v>
      </c>
      <c r="P192" s="1">
        <v>44537.808564814812</v>
      </c>
      <c r="Q192">
        <v>7033</v>
      </c>
      <c r="R192">
        <v>129</v>
      </c>
      <c r="S192" t="b">
        <v>0</v>
      </c>
      <c r="T192" t="s">
        <v>88</v>
      </c>
      <c r="U192" t="b">
        <v>0</v>
      </c>
      <c r="V192" t="s">
        <v>125</v>
      </c>
      <c r="W192" s="1">
        <v>44537.808564814812</v>
      </c>
      <c r="X192">
        <v>108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</v>
      </c>
      <c r="AE192">
        <v>21</v>
      </c>
      <c r="AF192">
        <v>0</v>
      </c>
      <c r="AG192">
        <v>1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566</v>
      </c>
      <c r="B193" t="s">
        <v>80</v>
      </c>
      <c r="C193" t="s">
        <v>226</v>
      </c>
      <c r="D193" t="s">
        <v>82</v>
      </c>
      <c r="E193" s="2" t="str">
        <f>HYPERLINK("capsilon://?command=openfolder&amp;siteaddress=FAM.docvelocity-na8.net&amp;folderid=FX7DE87E6C-9166-644E-8A50-3F3E29751B1E","FX21118846")</f>
        <v>FX21118846</v>
      </c>
      <c r="F193" t="s">
        <v>19</v>
      </c>
      <c r="G193" t="s">
        <v>19</v>
      </c>
      <c r="H193" t="s">
        <v>83</v>
      </c>
      <c r="I193" t="s">
        <v>567</v>
      </c>
      <c r="J193">
        <v>30</v>
      </c>
      <c r="K193" t="s">
        <v>85</v>
      </c>
      <c r="L193" t="s">
        <v>86</v>
      </c>
      <c r="M193" t="s">
        <v>87</v>
      </c>
      <c r="N193">
        <v>2</v>
      </c>
      <c r="O193" s="1">
        <v>44537.729479166665</v>
      </c>
      <c r="P193" s="1">
        <v>44537.749293981484</v>
      </c>
      <c r="Q193">
        <v>1537</v>
      </c>
      <c r="R193">
        <v>175</v>
      </c>
      <c r="S193" t="b">
        <v>0</v>
      </c>
      <c r="T193" t="s">
        <v>88</v>
      </c>
      <c r="U193" t="b">
        <v>0</v>
      </c>
      <c r="V193" t="s">
        <v>132</v>
      </c>
      <c r="W193" s="1">
        <v>44537.74322916667</v>
      </c>
      <c r="X193">
        <v>50</v>
      </c>
      <c r="Y193">
        <v>9</v>
      </c>
      <c r="Z193">
        <v>0</v>
      </c>
      <c r="AA193">
        <v>9</v>
      </c>
      <c r="AB193">
        <v>0</v>
      </c>
      <c r="AC193">
        <v>2</v>
      </c>
      <c r="AD193">
        <v>21</v>
      </c>
      <c r="AE193">
        <v>0</v>
      </c>
      <c r="AF193">
        <v>0</v>
      </c>
      <c r="AG193">
        <v>0</v>
      </c>
      <c r="AH193" t="s">
        <v>319</v>
      </c>
      <c r="AI193" s="1">
        <v>44537.749293981484</v>
      </c>
      <c r="AJ193">
        <v>125</v>
      </c>
      <c r="AK193">
        <v>1</v>
      </c>
      <c r="AL193">
        <v>0</v>
      </c>
      <c r="AM193">
        <v>1</v>
      </c>
      <c r="AN193">
        <v>0</v>
      </c>
      <c r="AO193">
        <v>3</v>
      </c>
      <c r="AP193">
        <v>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568</v>
      </c>
      <c r="B194" t="s">
        <v>80</v>
      </c>
      <c r="C194" t="s">
        <v>226</v>
      </c>
      <c r="D194" t="s">
        <v>82</v>
      </c>
      <c r="E194" s="2" t="str">
        <f>HYPERLINK("capsilon://?command=openfolder&amp;siteaddress=FAM.docvelocity-na8.net&amp;folderid=FX7DE87E6C-9166-644E-8A50-3F3E29751B1E","FX21118846")</f>
        <v>FX21118846</v>
      </c>
      <c r="F194" t="s">
        <v>19</v>
      </c>
      <c r="G194" t="s">
        <v>19</v>
      </c>
      <c r="H194" t="s">
        <v>83</v>
      </c>
      <c r="I194" t="s">
        <v>569</v>
      </c>
      <c r="J194">
        <v>21</v>
      </c>
      <c r="K194" t="s">
        <v>85</v>
      </c>
      <c r="L194" t="s">
        <v>86</v>
      </c>
      <c r="M194" t="s">
        <v>87</v>
      </c>
      <c r="N194">
        <v>2</v>
      </c>
      <c r="O194" s="1">
        <v>44537.729675925926</v>
      </c>
      <c r="P194" s="1">
        <v>44537.749490740738</v>
      </c>
      <c r="Q194">
        <v>1642</v>
      </c>
      <c r="R194">
        <v>70</v>
      </c>
      <c r="S194" t="b">
        <v>0</v>
      </c>
      <c r="T194" t="s">
        <v>88</v>
      </c>
      <c r="U194" t="b">
        <v>0</v>
      </c>
      <c r="V194" t="s">
        <v>132</v>
      </c>
      <c r="W194" s="1">
        <v>44537.74386574074</v>
      </c>
      <c r="X194">
        <v>54</v>
      </c>
      <c r="Y194">
        <v>0</v>
      </c>
      <c r="Z194">
        <v>0</v>
      </c>
      <c r="AA194">
        <v>0</v>
      </c>
      <c r="AB194">
        <v>9</v>
      </c>
      <c r="AC194">
        <v>0</v>
      </c>
      <c r="AD194">
        <v>21</v>
      </c>
      <c r="AE194">
        <v>0</v>
      </c>
      <c r="AF194">
        <v>0</v>
      </c>
      <c r="AG194">
        <v>0</v>
      </c>
      <c r="AH194" t="s">
        <v>319</v>
      </c>
      <c r="AI194" s="1">
        <v>44537.749490740738</v>
      </c>
      <c r="AJ194">
        <v>16</v>
      </c>
      <c r="AK194">
        <v>0</v>
      </c>
      <c r="AL194">
        <v>0</v>
      </c>
      <c r="AM194">
        <v>0</v>
      </c>
      <c r="AN194">
        <v>9</v>
      </c>
      <c r="AO194">
        <v>0</v>
      </c>
      <c r="AP194">
        <v>21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570</v>
      </c>
      <c r="B195" t="s">
        <v>80</v>
      </c>
      <c r="C195" t="s">
        <v>571</v>
      </c>
      <c r="D195" t="s">
        <v>82</v>
      </c>
      <c r="E195" s="2" t="str">
        <f>HYPERLINK("capsilon://?command=openfolder&amp;siteaddress=FAM.docvelocity-na8.net&amp;folderid=FX17D63F6B-255D-D47B-C85F-3F73AD0A4497","FX2112175")</f>
        <v>FX2112175</v>
      </c>
      <c r="F195" t="s">
        <v>19</v>
      </c>
      <c r="G195" t="s">
        <v>19</v>
      </c>
      <c r="H195" t="s">
        <v>83</v>
      </c>
      <c r="I195" t="s">
        <v>572</v>
      </c>
      <c r="J195">
        <v>132</v>
      </c>
      <c r="K195" t="s">
        <v>85</v>
      </c>
      <c r="L195" t="s">
        <v>86</v>
      </c>
      <c r="M195" t="s">
        <v>87</v>
      </c>
      <c r="N195">
        <v>2</v>
      </c>
      <c r="O195" s="1">
        <v>44537.7421875</v>
      </c>
      <c r="P195" s="1">
        <v>44538.244456018518</v>
      </c>
      <c r="Q195">
        <v>39317</v>
      </c>
      <c r="R195">
        <v>4079</v>
      </c>
      <c r="S195" t="b">
        <v>0</v>
      </c>
      <c r="T195" t="s">
        <v>88</v>
      </c>
      <c r="U195" t="b">
        <v>0</v>
      </c>
      <c r="V195" t="s">
        <v>573</v>
      </c>
      <c r="W195" s="1">
        <v>44538.17386574074</v>
      </c>
      <c r="X195">
        <v>2670</v>
      </c>
      <c r="Y195">
        <v>104</v>
      </c>
      <c r="Z195">
        <v>0</v>
      </c>
      <c r="AA195">
        <v>104</v>
      </c>
      <c r="AB195">
        <v>0</v>
      </c>
      <c r="AC195">
        <v>74</v>
      </c>
      <c r="AD195">
        <v>28</v>
      </c>
      <c r="AE195">
        <v>0</v>
      </c>
      <c r="AF195">
        <v>0</v>
      </c>
      <c r="AG195">
        <v>0</v>
      </c>
      <c r="AH195" t="s">
        <v>114</v>
      </c>
      <c r="AI195" s="1">
        <v>44538.244456018518</v>
      </c>
      <c r="AJ195">
        <v>986</v>
      </c>
      <c r="AK195">
        <v>3</v>
      </c>
      <c r="AL195">
        <v>0</v>
      </c>
      <c r="AM195">
        <v>3</v>
      </c>
      <c r="AN195">
        <v>0</v>
      </c>
      <c r="AO195">
        <v>3</v>
      </c>
      <c r="AP195">
        <v>25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574</v>
      </c>
      <c r="B196" t="s">
        <v>80</v>
      </c>
      <c r="C196" t="s">
        <v>269</v>
      </c>
      <c r="D196" t="s">
        <v>82</v>
      </c>
      <c r="E196" s="2" t="str">
        <f>HYPERLINK("capsilon://?command=openfolder&amp;siteaddress=FAM.docvelocity-na8.net&amp;folderid=FX9CED6296-9E2D-2ADD-D7E9-5847153A7EE9","FX211010141")</f>
        <v>FX211010141</v>
      </c>
      <c r="F196" t="s">
        <v>19</v>
      </c>
      <c r="G196" t="s">
        <v>19</v>
      </c>
      <c r="H196" t="s">
        <v>83</v>
      </c>
      <c r="I196" t="s">
        <v>575</v>
      </c>
      <c r="J196">
        <v>66</v>
      </c>
      <c r="K196" t="s">
        <v>85</v>
      </c>
      <c r="L196" t="s">
        <v>86</v>
      </c>
      <c r="M196" t="s">
        <v>87</v>
      </c>
      <c r="N196">
        <v>1</v>
      </c>
      <c r="O196" s="1">
        <v>44537.742685185185</v>
      </c>
      <c r="P196" s="1">
        <v>44537.812291666669</v>
      </c>
      <c r="Q196">
        <v>5755</v>
      </c>
      <c r="R196">
        <v>259</v>
      </c>
      <c r="S196" t="b">
        <v>0</v>
      </c>
      <c r="T196" t="s">
        <v>88</v>
      </c>
      <c r="U196" t="b">
        <v>0</v>
      </c>
      <c r="V196" t="s">
        <v>125</v>
      </c>
      <c r="W196" s="1">
        <v>44537.812291666669</v>
      </c>
      <c r="X196">
        <v>161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66</v>
      </c>
      <c r="AE196">
        <v>52</v>
      </c>
      <c r="AF196">
        <v>0</v>
      </c>
      <c r="AG196">
        <v>2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576</v>
      </c>
      <c r="B197" t="s">
        <v>80</v>
      </c>
      <c r="C197" t="s">
        <v>577</v>
      </c>
      <c r="D197" t="s">
        <v>82</v>
      </c>
      <c r="E197" s="2" t="str">
        <f>HYPERLINK("capsilon://?command=openfolder&amp;siteaddress=FAM.docvelocity-na8.net&amp;folderid=FX47286B22-3C95-96CB-ED0D-699F6A3CBD8C","FX211112975")</f>
        <v>FX211112975</v>
      </c>
      <c r="F197" t="s">
        <v>19</v>
      </c>
      <c r="G197" t="s">
        <v>19</v>
      </c>
      <c r="H197" t="s">
        <v>83</v>
      </c>
      <c r="I197" t="s">
        <v>578</v>
      </c>
      <c r="J197">
        <v>98</v>
      </c>
      <c r="K197" t="s">
        <v>85</v>
      </c>
      <c r="L197" t="s">
        <v>86</v>
      </c>
      <c r="M197" t="s">
        <v>87</v>
      </c>
      <c r="N197">
        <v>2</v>
      </c>
      <c r="O197" s="1">
        <v>44537.767152777778</v>
      </c>
      <c r="P197" s="1">
        <v>44538.250196759262</v>
      </c>
      <c r="Q197">
        <v>39282</v>
      </c>
      <c r="R197">
        <v>2453</v>
      </c>
      <c r="S197" t="b">
        <v>0</v>
      </c>
      <c r="T197" t="s">
        <v>88</v>
      </c>
      <c r="U197" t="b">
        <v>0</v>
      </c>
      <c r="V197" t="s">
        <v>579</v>
      </c>
      <c r="W197" s="1">
        <v>44537.839421296296</v>
      </c>
      <c r="X197">
        <v>1341</v>
      </c>
      <c r="Y197">
        <v>102</v>
      </c>
      <c r="Z197">
        <v>0</v>
      </c>
      <c r="AA197">
        <v>102</v>
      </c>
      <c r="AB197">
        <v>0</v>
      </c>
      <c r="AC197">
        <v>68</v>
      </c>
      <c r="AD197">
        <v>-4</v>
      </c>
      <c r="AE197">
        <v>0</v>
      </c>
      <c r="AF197">
        <v>0</v>
      </c>
      <c r="AG197">
        <v>0</v>
      </c>
      <c r="AH197" t="s">
        <v>99</v>
      </c>
      <c r="AI197" s="1">
        <v>44538.250196759262</v>
      </c>
      <c r="AJ197">
        <v>1044</v>
      </c>
      <c r="AK197">
        <v>2</v>
      </c>
      <c r="AL197">
        <v>0</v>
      </c>
      <c r="AM197">
        <v>2</v>
      </c>
      <c r="AN197">
        <v>0</v>
      </c>
      <c r="AO197">
        <v>2</v>
      </c>
      <c r="AP197">
        <v>-6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580</v>
      </c>
      <c r="B198" t="s">
        <v>80</v>
      </c>
      <c r="C198" t="s">
        <v>502</v>
      </c>
      <c r="D198" t="s">
        <v>82</v>
      </c>
      <c r="E198" s="2" t="str">
        <f>HYPERLINK("capsilon://?command=openfolder&amp;siteaddress=FAM.docvelocity-na8.net&amp;folderid=FXE72B0DD8-D2B1-25A7-8F35-266DBBD93677","FX21117333")</f>
        <v>FX21117333</v>
      </c>
      <c r="F198" t="s">
        <v>19</v>
      </c>
      <c r="G198" t="s">
        <v>19</v>
      </c>
      <c r="H198" t="s">
        <v>83</v>
      </c>
      <c r="I198" t="s">
        <v>503</v>
      </c>
      <c r="J198">
        <v>549</v>
      </c>
      <c r="K198" t="s">
        <v>85</v>
      </c>
      <c r="L198" t="s">
        <v>86</v>
      </c>
      <c r="M198" t="s">
        <v>87</v>
      </c>
      <c r="N198">
        <v>2</v>
      </c>
      <c r="O198" s="1">
        <v>44537.768773148149</v>
      </c>
      <c r="P198" s="1">
        <v>44538.219560185185</v>
      </c>
      <c r="Q198">
        <v>32597</v>
      </c>
      <c r="R198">
        <v>6351</v>
      </c>
      <c r="S198" t="b">
        <v>0</v>
      </c>
      <c r="T198" t="s">
        <v>88</v>
      </c>
      <c r="U198" t="b">
        <v>1</v>
      </c>
      <c r="V198" t="s">
        <v>125</v>
      </c>
      <c r="W198" s="1">
        <v>44537.794016203705</v>
      </c>
      <c r="X198">
        <v>2064</v>
      </c>
      <c r="Y198">
        <v>408</v>
      </c>
      <c r="Z198">
        <v>0</v>
      </c>
      <c r="AA198">
        <v>408</v>
      </c>
      <c r="AB198">
        <v>0</v>
      </c>
      <c r="AC198">
        <v>176</v>
      </c>
      <c r="AD198">
        <v>141</v>
      </c>
      <c r="AE198">
        <v>0</v>
      </c>
      <c r="AF198">
        <v>0</v>
      </c>
      <c r="AG198">
        <v>0</v>
      </c>
      <c r="AH198" t="s">
        <v>142</v>
      </c>
      <c r="AI198" s="1">
        <v>44538.219560185185</v>
      </c>
      <c r="AJ198">
        <v>16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141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581</v>
      </c>
      <c r="B199" t="s">
        <v>80</v>
      </c>
      <c r="C199" t="s">
        <v>269</v>
      </c>
      <c r="D199" t="s">
        <v>82</v>
      </c>
      <c r="E199" s="2" t="str">
        <f>HYPERLINK("capsilon://?command=openfolder&amp;siteaddress=FAM.docvelocity-na8.net&amp;folderid=FX9CED6296-9E2D-2ADD-D7E9-5847153A7EE9","FX211010141")</f>
        <v>FX211010141</v>
      </c>
      <c r="F199" t="s">
        <v>19</v>
      </c>
      <c r="G199" t="s">
        <v>19</v>
      </c>
      <c r="H199" t="s">
        <v>83</v>
      </c>
      <c r="I199" t="s">
        <v>582</v>
      </c>
      <c r="J199">
        <v>66</v>
      </c>
      <c r="K199" t="s">
        <v>85</v>
      </c>
      <c r="L199" t="s">
        <v>86</v>
      </c>
      <c r="M199" t="s">
        <v>87</v>
      </c>
      <c r="N199">
        <v>1</v>
      </c>
      <c r="O199" s="1">
        <v>44537.769328703704</v>
      </c>
      <c r="P199" s="1">
        <v>44537.813692129632</v>
      </c>
      <c r="Q199">
        <v>3730</v>
      </c>
      <c r="R199">
        <v>103</v>
      </c>
      <c r="S199" t="b">
        <v>0</v>
      </c>
      <c r="T199" t="s">
        <v>88</v>
      </c>
      <c r="U199" t="b">
        <v>0</v>
      </c>
      <c r="V199" t="s">
        <v>125</v>
      </c>
      <c r="W199" s="1">
        <v>44537.813692129632</v>
      </c>
      <c r="X199">
        <v>103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66</v>
      </c>
      <c r="AE199">
        <v>52</v>
      </c>
      <c r="AF199">
        <v>0</v>
      </c>
      <c r="AG199">
        <v>2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583</v>
      </c>
      <c r="B200" t="s">
        <v>80</v>
      </c>
      <c r="C200" t="s">
        <v>269</v>
      </c>
      <c r="D200" t="s">
        <v>82</v>
      </c>
      <c r="E200" s="2" t="str">
        <f>HYPERLINK("capsilon://?command=openfolder&amp;siteaddress=FAM.docvelocity-na8.net&amp;folderid=FX9CED6296-9E2D-2ADD-D7E9-5847153A7EE9","FX211010141")</f>
        <v>FX211010141</v>
      </c>
      <c r="F200" t="s">
        <v>19</v>
      </c>
      <c r="G200" t="s">
        <v>19</v>
      </c>
      <c r="H200" t="s">
        <v>83</v>
      </c>
      <c r="I200" t="s">
        <v>520</v>
      </c>
      <c r="J200">
        <v>76</v>
      </c>
      <c r="K200" t="s">
        <v>85</v>
      </c>
      <c r="L200" t="s">
        <v>86</v>
      </c>
      <c r="M200" t="s">
        <v>87</v>
      </c>
      <c r="N200">
        <v>2</v>
      </c>
      <c r="O200" s="1">
        <v>44537.770613425928</v>
      </c>
      <c r="P200" s="1">
        <v>44537.839247685188</v>
      </c>
      <c r="Q200">
        <v>5345</v>
      </c>
      <c r="R200">
        <v>585</v>
      </c>
      <c r="S200" t="b">
        <v>0</v>
      </c>
      <c r="T200" t="s">
        <v>88</v>
      </c>
      <c r="U200" t="b">
        <v>1</v>
      </c>
      <c r="V200" t="s">
        <v>125</v>
      </c>
      <c r="W200" s="1">
        <v>44537.798379629632</v>
      </c>
      <c r="X200">
        <v>376</v>
      </c>
      <c r="Y200">
        <v>74</v>
      </c>
      <c r="Z200">
        <v>0</v>
      </c>
      <c r="AA200">
        <v>74</v>
      </c>
      <c r="AB200">
        <v>0</v>
      </c>
      <c r="AC200">
        <v>48</v>
      </c>
      <c r="AD200">
        <v>2</v>
      </c>
      <c r="AE200">
        <v>0</v>
      </c>
      <c r="AF200">
        <v>0</v>
      </c>
      <c r="AG200">
        <v>0</v>
      </c>
      <c r="AH200" t="s">
        <v>168</v>
      </c>
      <c r="AI200" s="1">
        <v>44537.839247685188</v>
      </c>
      <c r="AJ200">
        <v>186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584</v>
      </c>
      <c r="B201" t="s">
        <v>80</v>
      </c>
      <c r="C201" t="s">
        <v>537</v>
      </c>
      <c r="D201" t="s">
        <v>82</v>
      </c>
      <c r="E201" s="2" t="str">
        <f>HYPERLINK("capsilon://?command=openfolder&amp;siteaddress=FAM.docvelocity-na8.net&amp;folderid=FXFBE88EE4-09FA-52CA-F6FD-6EE90FB0081A","FX211112905")</f>
        <v>FX211112905</v>
      </c>
      <c r="F201" t="s">
        <v>19</v>
      </c>
      <c r="G201" t="s">
        <v>19</v>
      </c>
      <c r="H201" t="s">
        <v>83</v>
      </c>
      <c r="I201" t="s">
        <v>538</v>
      </c>
      <c r="J201">
        <v>38</v>
      </c>
      <c r="K201" t="s">
        <v>85</v>
      </c>
      <c r="L201" t="s">
        <v>86</v>
      </c>
      <c r="M201" t="s">
        <v>87</v>
      </c>
      <c r="N201">
        <v>2</v>
      </c>
      <c r="O201" s="1">
        <v>44537.80028935185</v>
      </c>
      <c r="P201" s="1">
        <v>44537.840624999997</v>
      </c>
      <c r="Q201">
        <v>3161</v>
      </c>
      <c r="R201">
        <v>324</v>
      </c>
      <c r="S201" t="b">
        <v>0</v>
      </c>
      <c r="T201" t="s">
        <v>88</v>
      </c>
      <c r="U201" t="b">
        <v>1</v>
      </c>
      <c r="V201" t="s">
        <v>125</v>
      </c>
      <c r="W201" s="1">
        <v>44537.803217592591</v>
      </c>
      <c r="X201">
        <v>206</v>
      </c>
      <c r="Y201">
        <v>37</v>
      </c>
      <c r="Z201">
        <v>0</v>
      </c>
      <c r="AA201">
        <v>37</v>
      </c>
      <c r="AB201">
        <v>0</v>
      </c>
      <c r="AC201">
        <v>15</v>
      </c>
      <c r="AD201">
        <v>1</v>
      </c>
      <c r="AE201">
        <v>0</v>
      </c>
      <c r="AF201">
        <v>0</v>
      </c>
      <c r="AG201">
        <v>0</v>
      </c>
      <c r="AH201" t="s">
        <v>168</v>
      </c>
      <c r="AI201" s="1">
        <v>44537.840624999997</v>
      </c>
      <c r="AJ201">
        <v>118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585</v>
      </c>
      <c r="B202" t="s">
        <v>80</v>
      </c>
      <c r="C202" t="s">
        <v>544</v>
      </c>
      <c r="D202" t="s">
        <v>82</v>
      </c>
      <c r="E202" s="2" t="str">
        <f>HYPERLINK("capsilon://?command=openfolder&amp;siteaddress=FAM.docvelocity-na8.net&amp;folderid=FX586D6C91-2BB6-AFF3-D392-5D478B5E579B","FX211012127")</f>
        <v>FX211012127</v>
      </c>
      <c r="F202" t="s">
        <v>19</v>
      </c>
      <c r="G202" t="s">
        <v>19</v>
      </c>
      <c r="H202" t="s">
        <v>83</v>
      </c>
      <c r="I202" t="s">
        <v>549</v>
      </c>
      <c r="J202">
        <v>154</v>
      </c>
      <c r="K202" t="s">
        <v>85</v>
      </c>
      <c r="L202" t="s">
        <v>86</v>
      </c>
      <c r="M202" t="s">
        <v>87</v>
      </c>
      <c r="N202">
        <v>2</v>
      </c>
      <c r="O202" s="1">
        <v>44537.801990740743</v>
      </c>
      <c r="P202" s="1">
        <v>44538.189722222225</v>
      </c>
      <c r="Q202">
        <v>31267</v>
      </c>
      <c r="R202">
        <v>2233</v>
      </c>
      <c r="S202" t="b">
        <v>0</v>
      </c>
      <c r="T202" t="s">
        <v>88</v>
      </c>
      <c r="U202" t="b">
        <v>1</v>
      </c>
      <c r="V202" t="s">
        <v>458</v>
      </c>
      <c r="W202" s="1">
        <v>44537.811377314814</v>
      </c>
      <c r="X202">
        <v>674</v>
      </c>
      <c r="Y202">
        <v>150</v>
      </c>
      <c r="Z202">
        <v>0</v>
      </c>
      <c r="AA202">
        <v>150</v>
      </c>
      <c r="AB202">
        <v>0</v>
      </c>
      <c r="AC202">
        <v>16</v>
      </c>
      <c r="AD202">
        <v>4</v>
      </c>
      <c r="AE202">
        <v>0</v>
      </c>
      <c r="AF202">
        <v>0</v>
      </c>
      <c r="AG202">
        <v>0</v>
      </c>
      <c r="AH202" t="s">
        <v>99</v>
      </c>
      <c r="AI202" s="1">
        <v>44538.189722222225</v>
      </c>
      <c r="AJ202">
        <v>1543</v>
      </c>
      <c r="AK202">
        <v>6</v>
      </c>
      <c r="AL202">
        <v>0</v>
      </c>
      <c r="AM202">
        <v>6</v>
      </c>
      <c r="AN202">
        <v>0</v>
      </c>
      <c r="AO202">
        <v>6</v>
      </c>
      <c r="AP202">
        <v>-2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586</v>
      </c>
      <c r="B203" t="s">
        <v>80</v>
      </c>
      <c r="C203" t="s">
        <v>237</v>
      </c>
      <c r="D203" t="s">
        <v>82</v>
      </c>
      <c r="E203" s="2" t="str">
        <f>HYPERLINK("capsilon://?command=openfolder&amp;siteaddress=FAM.docvelocity-na8.net&amp;folderid=FXCADEC6CD-7ABB-6195-71EC-CA819880D839","FX21116325")</f>
        <v>FX21116325</v>
      </c>
      <c r="F203" t="s">
        <v>19</v>
      </c>
      <c r="G203" t="s">
        <v>19</v>
      </c>
      <c r="H203" t="s">
        <v>83</v>
      </c>
      <c r="I203" t="s">
        <v>587</v>
      </c>
      <c r="J203">
        <v>84</v>
      </c>
      <c r="K203" t="s">
        <v>85</v>
      </c>
      <c r="L203" t="s">
        <v>86</v>
      </c>
      <c r="M203" t="s">
        <v>87</v>
      </c>
      <c r="N203">
        <v>2</v>
      </c>
      <c r="O203" s="1">
        <v>44537.805474537039</v>
      </c>
      <c r="P203" s="1">
        <v>44538.249374999999</v>
      </c>
      <c r="Q203">
        <v>37223</v>
      </c>
      <c r="R203">
        <v>1130</v>
      </c>
      <c r="S203" t="b">
        <v>0</v>
      </c>
      <c r="T203" t="s">
        <v>88</v>
      </c>
      <c r="U203" t="b">
        <v>0</v>
      </c>
      <c r="V203" t="s">
        <v>588</v>
      </c>
      <c r="W203" s="1">
        <v>44538.166967592595</v>
      </c>
      <c r="X203">
        <v>632</v>
      </c>
      <c r="Y203">
        <v>79</v>
      </c>
      <c r="Z203">
        <v>0</v>
      </c>
      <c r="AA203">
        <v>79</v>
      </c>
      <c r="AB203">
        <v>0</v>
      </c>
      <c r="AC203">
        <v>51</v>
      </c>
      <c r="AD203">
        <v>5</v>
      </c>
      <c r="AE203">
        <v>0</v>
      </c>
      <c r="AF203">
        <v>0</v>
      </c>
      <c r="AG203">
        <v>0</v>
      </c>
      <c r="AH203" t="s">
        <v>114</v>
      </c>
      <c r="AI203" s="1">
        <v>44538.249374999999</v>
      </c>
      <c r="AJ203">
        <v>424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4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589</v>
      </c>
      <c r="B204" t="s">
        <v>80</v>
      </c>
      <c r="C204" t="s">
        <v>561</v>
      </c>
      <c r="D204" t="s">
        <v>82</v>
      </c>
      <c r="E204" s="2" t="str">
        <f>HYPERLINK("capsilon://?command=openfolder&amp;siteaddress=FAM.docvelocity-na8.net&amp;folderid=FX531D0E7D-658C-B149-53A2-5F207067B33F","FX21115865")</f>
        <v>FX21115865</v>
      </c>
      <c r="F204" t="s">
        <v>19</v>
      </c>
      <c r="G204" t="s">
        <v>19</v>
      </c>
      <c r="H204" t="s">
        <v>83</v>
      </c>
      <c r="I204" t="s">
        <v>562</v>
      </c>
      <c r="J204">
        <v>38</v>
      </c>
      <c r="K204" t="s">
        <v>85</v>
      </c>
      <c r="L204" t="s">
        <v>86</v>
      </c>
      <c r="M204" t="s">
        <v>87</v>
      </c>
      <c r="N204">
        <v>2</v>
      </c>
      <c r="O204" s="1">
        <v>44537.807696759257</v>
      </c>
      <c r="P204" s="1">
        <v>44538.225358796299</v>
      </c>
      <c r="Q204">
        <v>34638</v>
      </c>
      <c r="R204">
        <v>1448</v>
      </c>
      <c r="S204" t="b">
        <v>0</v>
      </c>
      <c r="T204" t="s">
        <v>88</v>
      </c>
      <c r="U204" t="b">
        <v>1</v>
      </c>
      <c r="V204" t="s">
        <v>132</v>
      </c>
      <c r="W204" s="1">
        <v>44537.81821759259</v>
      </c>
      <c r="X204">
        <v>740</v>
      </c>
      <c r="Y204">
        <v>37</v>
      </c>
      <c r="Z204">
        <v>0</v>
      </c>
      <c r="AA204">
        <v>37</v>
      </c>
      <c r="AB204">
        <v>0</v>
      </c>
      <c r="AC204">
        <v>20</v>
      </c>
      <c r="AD204">
        <v>1</v>
      </c>
      <c r="AE204">
        <v>0</v>
      </c>
      <c r="AF204">
        <v>0</v>
      </c>
      <c r="AG204">
        <v>0</v>
      </c>
      <c r="AH204" t="s">
        <v>142</v>
      </c>
      <c r="AI204" s="1">
        <v>44538.225358796299</v>
      </c>
      <c r="AJ204">
        <v>500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590</v>
      </c>
      <c r="B205" t="s">
        <v>80</v>
      </c>
      <c r="C205" t="s">
        <v>564</v>
      </c>
      <c r="D205" t="s">
        <v>82</v>
      </c>
      <c r="E205" s="2" t="str">
        <f>HYPERLINK("capsilon://?command=openfolder&amp;siteaddress=FAM.docvelocity-na8.net&amp;folderid=FX7F23F6B3-2C36-AFE6-ABDB-62AC78BEB63A","FX21112747")</f>
        <v>FX21112747</v>
      </c>
      <c r="F205" t="s">
        <v>19</v>
      </c>
      <c r="G205" t="s">
        <v>19</v>
      </c>
      <c r="H205" t="s">
        <v>83</v>
      </c>
      <c r="I205" t="s">
        <v>565</v>
      </c>
      <c r="J205">
        <v>28</v>
      </c>
      <c r="K205" t="s">
        <v>85</v>
      </c>
      <c r="L205" t="s">
        <v>86</v>
      </c>
      <c r="M205" t="s">
        <v>87</v>
      </c>
      <c r="N205">
        <v>2</v>
      </c>
      <c r="O205" s="1">
        <v>44537.808888888889</v>
      </c>
      <c r="P205" s="1">
        <v>44538.232071759259</v>
      </c>
      <c r="Q205">
        <v>36270</v>
      </c>
      <c r="R205">
        <v>293</v>
      </c>
      <c r="S205" t="b">
        <v>0</v>
      </c>
      <c r="T205" t="s">
        <v>88</v>
      </c>
      <c r="U205" t="b">
        <v>1</v>
      </c>
      <c r="V205" t="s">
        <v>458</v>
      </c>
      <c r="W205" s="1">
        <v>44537.813622685186</v>
      </c>
      <c r="X205">
        <v>193</v>
      </c>
      <c r="Y205">
        <v>0</v>
      </c>
      <c r="Z205">
        <v>0</v>
      </c>
      <c r="AA205">
        <v>0</v>
      </c>
      <c r="AB205">
        <v>21</v>
      </c>
      <c r="AC205">
        <v>0</v>
      </c>
      <c r="AD205">
        <v>28</v>
      </c>
      <c r="AE205">
        <v>0</v>
      </c>
      <c r="AF205">
        <v>0</v>
      </c>
      <c r="AG205">
        <v>0</v>
      </c>
      <c r="AH205" t="s">
        <v>114</v>
      </c>
      <c r="AI205" s="1">
        <v>44538.232071759259</v>
      </c>
      <c r="AJ205">
        <v>87</v>
      </c>
      <c r="AK205">
        <v>0</v>
      </c>
      <c r="AL205">
        <v>0</v>
      </c>
      <c r="AM205">
        <v>0</v>
      </c>
      <c r="AN205">
        <v>21</v>
      </c>
      <c r="AO205">
        <v>0</v>
      </c>
      <c r="AP205">
        <v>28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591</v>
      </c>
      <c r="B206" t="s">
        <v>80</v>
      </c>
      <c r="C206" t="s">
        <v>269</v>
      </c>
      <c r="D206" t="s">
        <v>82</v>
      </c>
      <c r="E206" s="2" t="str">
        <f>HYPERLINK("capsilon://?command=openfolder&amp;siteaddress=FAM.docvelocity-na8.net&amp;folderid=FX9CED6296-9E2D-2ADD-D7E9-5847153A7EE9","FX211010141")</f>
        <v>FX211010141</v>
      </c>
      <c r="F206" t="s">
        <v>19</v>
      </c>
      <c r="G206" t="s">
        <v>19</v>
      </c>
      <c r="H206" t="s">
        <v>83</v>
      </c>
      <c r="I206" t="s">
        <v>575</v>
      </c>
      <c r="J206">
        <v>76</v>
      </c>
      <c r="K206" t="s">
        <v>85</v>
      </c>
      <c r="L206" t="s">
        <v>86</v>
      </c>
      <c r="M206" t="s">
        <v>87</v>
      </c>
      <c r="N206">
        <v>2</v>
      </c>
      <c r="O206" s="1">
        <v>44537.812835648147</v>
      </c>
      <c r="P206" s="1">
        <v>44538.231053240743</v>
      </c>
      <c r="Q206">
        <v>35291</v>
      </c>
      <c r="R206">
        <v>843</v>
      </c>
      <c r="S206" t="b">
        <v>0</v>
      </c>
      <c r="T206" t="s">
        <v>88</v>
      </c>
      <c r="U206" t="b">
        <v>1</v>
      </c>
      <c r="V206" t="s">
        <v>458</v>
      </c>
      <c r="W206" s="1">
        <v>44537.817766203705</v>
      </c>
      <c r="X206">
        <v>358</v>
      </c>
      <c r="Y206">
        <v>74</v>
      </c>
      <c r="Z206">
        <v>0</v>
      </c>
      <c r="AA206">
        <v>74</v>
      </c>
      <c r="AB206">
        <v>0</v>
      </c>
      <c r="AC206">
        <v>42</v>
      </c>
      <c r="AD206">
        <v>2</v>
      </c>
      <c r="AE206">
        <v>0</v>
      </c>
      <c r="AF206">
        <v>0</v>
      </c>
      <c r="AG206">
        <v>0</v>
      </c>
      <c r="AH206" t="s">
        <v>114</v>
      </c>
      <c r="AI206" s="1">
        <v>44538.231053240743</v>
      </c>
      <c r="AJ206">
        <v>485</v>
      </c>
      <c r="AK206">
        <v>5</v>
      </c>
      <c r="AL206">
        <v>0</v>
      </c>
      <c r="AM206">
        <v>5</v>
      </c>
      <c r="AN206">
        <v>0</v>
      </c>
      <c r="AO206">
        <v>7</v>
      </c>
      <c r="AP206">
        <v>-3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592</v>
      </c>
      <c r="B207" t="s">
        <v>80</v>
      </c>
      <c r="C207" t="s">
        <v>269</v>
      </c>
      <c r="D207" t="s">
        <v>82</v>
      </c>
      <c r="E207" s="2" t="str">
        <f>HYPERLINK("capsilon://?command=openfolder&amp;siteaddress=FAM.docvelocity-na8.net&amp;folderid=FX9CED6296-9E2D-2ADD-D7E9-5847153A7EE9","FX211010141")</f>
        <v>FX211010141</v>
      </c>
      <c r="F207" t="s">
        <v>19</v>
      </c>
      <c r="G207" t="s">
        <v>19</v>
      </c>
      <c r="H207" t="s">
        <v>83</v>
      </c>
      <c r="I207" t="s">
        <v>582</v>
      </c>
      <c r="J207">
        <v>76</v>
      </c>
      <c r="K207" t="s">
        <v>85</v>
      </c>
      <c r="L207" t="s">
        <v>86</v>
      </c>
      <c r="M207" t="s">
        <v>87</v>
      </c>
      <c r="N207">
        <v>2</v>
      </c>
      <c r="O207" s="1">
        <v>44537.814212962963</v>
      </c>
      <c r="P207" s="1">
        <v>44538.23810185185</v>
      </c>
      <c r="Q207">
        <v>35712</v>
      </c>
      <c r="R207">
        <v>912</v>
      </c>
      <c r="S207" t="b">
        <v>0</v>
      </c>
      <c r="T207" t="s">
        <v>88</v>
      </c>
      <c r="U207" t="b">
        <v>1</v>
      </c>
      <c r="V207" t="s">
        <v>458</v>
      </c>
      <c r="W207" s="1">
        <v>44537.822210648148</v>
      </c>
      <c r="X207">
        <v>383</v>
      </c>
      <c r="Y207">
        <v>74</v>
      </c>
      <c r="Z207">
        <v>0</v>
      </c>
      <c r="AA207">
        <v>74</v>
      </c>
      <c r="AB207">
        <v>0</v>
      </c>
      <c r="AC207">
        <v>42</v>
      </c>
      <c r="AD207">
        <v>2</v>
      </c>
      <c r="AE207">
        <v>0</v>
      </c>
      <c r="AF207">
        <v>0</v>
      </c>
      <c r="AG207">
        <v>0</v>
      </c>
      <c r="AH207" t="s">
        <v>99</v>
      </c>
      <c r="AI207" s="1">
        <v>44538.23810185185</v>
      </c>
      <c r="AJ207">
        <v>461</v>
      </c>
      <c r="AK207">
        <v>5</v>
      </c>
      <c r="AL207">
        <v>0</v>
      </c>
      <c r="AM207">
        <v>5</v>
      </c>
      <c r="AN207">
        <v>0</v>
      </c>
      <c r="AO207">
        <v>6</v>
      </c>
      <c r="AP207">
        <v>-3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593</v>
      </c>
      <c r="B208" t="s">
        <v>80</v>
      </c>
      <c r="C208" t="s">
        <v>594</v>
      </c>
      <c r="D208" t="s">
        <v>82</v>
      </c>
      <c r="E208" s="2" t="str">
        <f>HYPERLINK("capsilon://?command=openfolder&amp;siteaddress=FAM.docvelocity-na8.net&amp;folderid=FX5BC09D84-1380-474F-3752-AE0A5BF4EBEA","FX211012584")</f>
        <v>FX211012584</v>
      </c>
      <c r="F208" t="s">
        <v>19</v>
      </c>
      <c r="G208" t="s">
        <v>19</v>
      </c>
      <c r="H208" t="s">
        <v>83</v>
      </c>
      <c r="I208" t="s">
        <v>595</v>
      </c>
      <c r="J208">
        <v>66</v>
      </c>
      <c r="K208" t="s">
        <v>85</v>
      </c>
      <c r="L208" t="s">
        <v>86</v>
      </c>
      <c r="M208" t="s">
        <v>87</v>
      </c>
      <c r="N208">
        <v>2</v>
      </c>
      <c r="O208" s="1">
        <v>44537.8200462963</v>
      </c>
      <c r="P208" s="1">
        <v>44538.252789351849</v>
      </c>
      <c r="Q208">
        <v>36576</v>
      </c>
      <c r="R208">
        <v>813</v>
      </c>
      <c r="S208" t="b">
        <v>0</v>
      </c>
      <c r="T208" t="s">
        <v>88</v>
      </c>
      <c r="U208" t="b">
        <v>0</v>
      </c>
      <c r="V208" t="s">
        <v>121</v>
      </c>
      <c r="W208" s="1">
        <v>44538.16915509259</v>
      </c>
      <c r="X208">
        <v>515</v>
      </c>
      <c r="Y208">
        <v>52</v>
      </c>
      <c r="Z208">
        <v>0</v>
      </c>
      <c r="AA208">
        <v>52</v>
      </c>
      <c r="AB208">
        <v>0</v>
      </c>
      <c r="AC208">
        <v>29</v>
      </c>
      <c r="AD208">
        <v>14</v>
      </c>
      <c r="AE208">
        <v>0</v>
      </c>
      <c r="AF208">
        <v>0</v>
      </c>
      <c r="AG208">
        <v>0</v>
      </c>
      <c r="AH208" t="s">
        <v>114</v>
      </c>
      <c r="AI208" s="1">
        <v>44538.252789351849</v>
      </c>
      <c r="AJ208">
        <v>294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14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596</v>
      </c>
      <c r="B209" t="s">
        <v>80</v>
      </c>
      <c r="C209" t="s">
        <v>597</v>
      </c>
      <c r="D209" t="s">
        <v>82</v>
      </c>
      <c r="E209" s="2" t="str">
        <f>HYPERLINK("capsilon://?command=openfolder&amp;siteaddress=FAM.docvelocity-na8.net&amp;folderid=FXE7364523-E869-5406-5661-CA9AB050E41C","FX21123411")</f>
        <v>FX21123411</v>
      </c>
      <c r="F209" t="s">
        <v>19</v>
      </c>
      <c r="G209" t="s">
        <v>19</v>
      </c>
      <c r="H209" t="s">
        <v>83</v>
      </c>
      <c r="I209" t="s">
        <v>598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44537.925856481481</v>
      </c>
      <c r="P209" s="1">
        <v>44538.25445601852</v>
      </c>
      <c r="Q209">
        <v>27671</v>
      </c>
      <c r="R209">
        <v>720</v>
      </c>
      <c r="S209" t="b">
        <v>0</v>
      </c>
      <c r="T209" t="s">
        <v>88</v>
      </c>
      <c r="U209" t="b">
        <v>0</v>
      </c>
      <c r="V209" t="s">
        <v>588</v>
      </c>
      <c r="W209" s="1">
        <v>44538.171064814815</v>
      </c>
      <c r="X209">
        <v>353</v>
      </c>
      <c r="Y209">
        <v>21</v>
      </c>
      <c r="Z209">
        <v>0</v>
      </c>
      <c r="AA209">
        <v>21</v>
      </c>
      <c r="AB209">
        <v>0</v>
      </c>
      <c r="AC209">
        <v>9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44538.25445601852</v>
      </c>
      <c r="AJ209">
        <v>367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599</v>
      </c>
      <c r="B210" t="s">
        <v>80</v>
      </c>
      <c r="C210" t="s">
        <v>600</v>
      </c>
      <c r="D210" t="s">
        <v>82</v>
      </c>
      <c r="E210" s="2" t="str">
        <f>HYPERLINK("capsilon://?command=openfolder&amp;siteaddress=FAM.docvelocity-na8.net&amp;folderid=FX6CCCD028-7AD5-3075-1BBB-6B7FCEBB2310","FX2111958")</f>
        <v>FX2111958</v>
      </c>
      <c r="F210" t="s">
        <v>19</v>
      </c>
      <c r="G210" t="s">
        <v>19</v>
      </c>
      <c r="H210" t="s">
        <v>83</v>
      </c>
      <c r="I210" t="s">
        <v>601</v>
      </c>
      <c r="J210">
        <v>38</v>
      </c>
      <c r="K210" t="s">
        <v>85</v>
      </c>
      <c r="L210" t="s">
        <v>86</v>
      </c>
      <c r="M210" t="s">
        <v>87</v>
      </c>
      <c r="N210">
        <v>2</v>
      </c>
      <c r="O210" s="1">
        <v>44537.927835648145</v>
      </c>
      <c r="P210" s="1">
        <v>44538.257071759261</v>
      </c>
      <c r="Q210">
        <v>27816</v>
      </c>
      <c r="R210">
        <v>630</v>
      </c>
      <c r="S210" t="b">
        <v>0</v>
      </c>
      <c r="T210" t="s">
        <v>88</v>
      </c>
      <c r="U210" t="b">
        <v>0</v>
      </c>
      <c r="V210" t="s">
        <v>121</v>
      </c>
      <c r="W210" s="1">
        <v>44538.1721875</v>
      </c>
      <c r="X210">
        <v>261</v>
      </c>
      <c r="Y210">
        <v>37</v>
      </c>
      <c r="Z210">
        <v>0</v>
      </c>
      <c r="AA210">
        <v>37</v>
      </c>
      <c r="AB210">
        <v>0</v>
      </c>
      <c r="AC210">
        <v>11</v>
      </c>
      <c r="AD210">
        <v>1</v>
      </c>
      <c r="AE210">
        <v>0</v>
      </c>
      <c r="AF210">
        <v>0</v>
      </c>
      <c r="AG210">
        <v>0</v>
      </c>
      <c r="AH210" t="s">
        <v>114</v>
      </c>
      <c r="AI210" s="1">
        <v>44538.257071759261</v>
      </c>
      <c r="AJ210">
        <v>369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602</v>
      </c>
      <c r="B211" t="s">
        <v>80</v>
      </c>
      <c r="C211" t="s">
        <v>603</v>
      </c>
      <c r="D211" t="s">
        <v>82</v>
      </c>
      <c r="E211" s="2" t="str">
        <f>HYPERLINK("capsilon://?command=openfolder&amp;siteaddress=FAM.docvelocity-na8.net&amp;folderid=FX61E125F1-CE6C-ACCA-E716-B349F41AF11A","FX21118540")</f>
        <v>FX21118540</v>
      </c>
      <c r="F211" t="s">
        <v>19</v>
      </c>
      <c r="G211" t="s">
        <v>19</v>
      </c>
      <c r="H211" t="s">
        <v>83</v>
      </c>
      <c r="I211" t="s">
        <v>604</v>
      </c>
      <c r="J211">
        <v>38</v>
      </c>
      <c r="K211" t="s">
        <v>85</v>
      </c>
      <c r="L211" t="s">
        <v>86</v>
      </c>
      <c r="M211" t="s">
        <v>87</v>
      </c>
      <c r="N211">
        <v>1</v>
      </c>
      <c r="O211" s="1">
        <v>44531.569050925929</v>
      </c>
      <c r="P211" s="1">
        <v>44531.573831018519</v>
      </c>
      <c r="Q211">
        <v>339</v>
      </c>
      <c r="R211">
        <v>74</v>
      </c>
      <c r="S211" t="b">
        <v>0</v>
      </c>
      <c r="T211" t="s">
        <v>88</v>
      </c>
      <c r="U211" t="b">
        <v>0</v>
      </c>
      <c r="V211" t="s">
        <v>125</v>
      </c>
      <c r="W211" s="1">
        <v>44531.573831018519</v>
      </c>
      <c r="X211">
        <v>62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38</v>
      </c>
      <c r="AE211">
        <v>37</v>
      </c>
      <c r="AF211">
        <v>0</v>
      </c>
      <c r="AG211">
        <v>1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605</v>
      </c>
      <c r="B212" t="s">
        <v>80</v>
      </c>
      <c r="C212" t="s">
        <v>606</v>
      </c>
      <c r="D212" t="s">
        <v>82</v>
      </c>
      <c r="E212" s="2" t="str">
        <f>HYPERLINK("capsilon://?command=openfolder&amp;siteaddress=FAM.docvelocity-na8.net&amp;folderid=FX001FB8A7-6382-CB04-57B8-626F7EBA0C80","FX21114498")</f>
        <v>FX21114498</v>
      </c>
      <c r="F212" t="s">
        <v>19</v>
      </c>
      <c r="G212" t="s">
        <v>19</v>
      </c>
      <c r="H212" t="s">
        <v>83</v>
      </c>
      <c r="I212" t="s">
        <v>607</v>
      </c>
      <c r="J212">
        <v>41</v>
      </c>
      <c r="K212" t="s">
        <v>85</v>
      </c>
      <c r="L212" t="s">
        <v>86</v>
      </c>
      <c r="M212" t="s">
        <v>87</v>
      </c>
      <c r="N212">
        <v>1</v>
      </c>
      <c r="O212" s="1">
        <v>44538.00949074074</v>
      </c>
      <c r="P212" s="1">
        <v>44538.231261574074</v>
      </c>
      <c r="Q212">
        <v>18367</v>
      </c>
      <c r="R212">
        <v>794</v>
      </c>
      <c r="S212" t="b">
        <v>0</v>
      </c>
      <c r="T212" t="s">
        <v>88</v>
      </c>
      <c r="U212" t="b">
        <v>0</v>
      </c>
      <c r="V212" t="s">
        <v>160</v>
      </c>
      <c r="W212" s="1">
        <v>44538.231261574074</v>
      </c>
      <c r="X212">
        <v>271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41</v>
      </c>
      <c r="AE212">
        <v>36</v>
      </c>
      <c r="AF212">
        <v>0</v>
      </c>
      <c r="AG212">
        <v>3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608</v>
      </c>
      <c r="B213" t="s">
        <v>80</v>
      </c>
      <c r="C213" t="s">
        <v>609</v>
      </c>
      <c r="D213" t="s">
        <v>82</v>
      </c>
      <c r="E213" s="2" t="str">
        <f>HYPERLINK("capsilon://?command=openfolder&amp;siteaddress=FAM.docvelocity-na8.net&amp;folderid=FX76E91CBA-197F-13A4-D4C3-7E12D01BAF5A","FX211113302")</f>
        <v>FX211113302</v>
      </c>
      <c r="F213" t="s">
        <v>19</v>
      </c>
      <c r="G213" t="s">
        <v>19</v>
      </c>
      <c r="H213" t="s">
        <v>83</v>
      </c>
      <c r="I213" t="s">
        <v>610</v>
      </c>
      <c r="J213">
        <v>66</v>
      </c>
      <c r="K213" t="s">
        <v>85</v>
      </c>
      <c r="L213" t="s">
        <v>86</v>
      </c>
      <c r="M213" t="s">
        <v>87</v>
      </c>
      <c r="N213">
        <v>2</v>
      </c>
      <c r="O213" s="1">
        <v>44538.055613425924</v>
      </c>
      <c r="P213" s="1">
        <v>44538.260150462964</v>
      </c>
      <c r="Q213">
        <v>16420</v>
      </c>
      <c r="R213">
        <v>1252</v>
      </c>
      <c r="S213" t="b">
        <v>0</v>
      </c>
      <c r="T213" t="s">
        <v>88</v>
      </c>
      <c r="U213" t="b">
        <v>0</v>
      </c>
      <c r="V213" t="s">
        <v>611</v>
      </c>
      <c r="W213" s="1">
        <v>44538.180231481485</v>
      </c>
      <c r="X213">
        <v>761</v>
      </c>
      <c r="Y213">
        <v>52</v>
      </c>
      <c r="Z213">
        <v>0</v>
      </c>
      <c r="AA213">
        <v>52</v>
      </c>
      <c r="AB213">
        <v>0</v>
      </c>
      <c r="AC213">
        <v>24</v>
      </c>
      <c r="AD213">
        <v>14</v>
      </c>
      <c r="AE213">
        <v>0</v>
      </c>
      <c r="AF213">
        <v>0</v>
      </c>
      <c r="AG213">
        <v>0</v>
      </c>
      <c r="AH213" t="s">
        <v>99</v>
      </c>
      <c r="AI213" s="1">
        <v>44538.260150462964</v>
      </c>
      <c r="AJ213">
        <v>491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612</v>
      </c>
      <c r="B214" t="s">
        <v>80</v>
      </c>
      <c r="C214" t="s">
        <v>606</v>
      </c>
      <c r="D214" t="s">
        <v>82</v>
      </c>
      <c r="E214" s="2" t="str">
        <f>HYPERLINK("capsilon://?command=openfolder&amp;siteaddress=FAM.docvelocity-na8.net&amp;folderid=FX001FB8A7-6382-CB04-57B8-626F7EBA0C80","FX21114498")</f>
        <v>FX21114498</v>
      </c>
      <c r="F214" t="s">
        <v>19</v>
      </c>
      <c r="G214" t="s">
        <v>19</v>
      </c>
      <c r="H214" t="s">
        <v>83</v>
      </c>
      <c r="I214" t="s">
        <v>607</v>
      </c>
      <c r="J214">
        <v>117</v>
      </c>
      <c r="K214" t="s">
        <v>85</v>
      </c>
      <c r="L214" t="s">
        <v>86</v>
      </c>
      <c r="M214" t="s">
        <v>87</v>
      </c>
      <c r="N214">
        <v>2</v>
      </c>
      <c r="O214" s="1">
        <v>44538.232395833336</v>
      </c>
      <c r="P214" s="1">
        <v>44538.30609953704</v>
      </c>
      <c r="Q214">
        <v>2421</v>
      </c>
      <c r="R214">
        <v>3947</v>
      </c>
      <c r="S214" t="b">
        <v>0</v>
      </c>
      <c r="T214" t="s">
        <v>88</v>
      </c>
      <c r="U214" t="b">
        <v>1</v>
      </c>
      <c r="V214" t="s">
        <v>121</v>
      </c>
      <c r="W214" s="1">
        <v>44538.269652777781</v>
      </c>
      <c r="X214">
        <v>1789</v>
      </c>
      <c r="Y214">
        <v>108</v>
      </c>
      <c r="Z214">
        <v>0</v>
      </c>
      <c r="AA214">
        <v>108</v>
      </c>
      <c r="AB214">
        <v>0</v>
      </c>
      <c r="AC214">
        <v>89</v>
      </c>
      <c r="AD214">
        <v>9</v>
      </c>
      <c r="AE214">
        <v>0</v>
      </c>
      <c r="AF214">
        <v>0</v>
      </c>
      <c r="AG214">
        <v>0</v>
      </c>
      <c r="AH214" t="s">
        <v>99</v>
      </c>
      <c r="AI214" s="1">
        <v>44538.30609953704</v>
      </c>
      <c r="AJ214">
        <v>2158</v>
      </c>
      <c r="AK214">
        <v>21</v>
      </c>
      <c r="AL214">
        <v>0</v>
      </c>
      <c r="AM214">
        <v>21</v>
      </c>
      <c r="AN214">
        <v>0</v>
      </c>
      <c r="AO214">
        <v>18</v>
      </c>
      <c r="AP214">
        <v>-12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613</v>
      </c>
      <c r="B215" t="s">
        <v>80</v>
      </c>
      <c r="C215" t="s">
        <v>614</v>
      </c>
      <c r="D215" t="s">
        <v>82</v>
      </c>
      <c r="E215" s="2" t="str">
        <f>HYPERLINK("capsilon://?command=openfolder&amp;siteaddress=FAM.docvelocity-na8.net&amp;folderid=FXCE8C6FB0-43EF-E800-AE5E-95E0621757E5","FX21123567")</f>
        <v>FX21123567</v>
      </c>
      <c r="F215" t="s">
        <v>19</v>
      </c>
      <c r="G215" t="s">
        <v>19</v>
      </c>
      <c r="H215" t="s">
        <v>83</v>
      </c>
      <c r="I215" t="s">
        <v>615</v>
      </c>
      <c r="J215">
        <v>28</v>
      </c>
      <c r="K215" t="s">
        <v>85</v>
      </c>
      <c r="L215" t="s">
        <v>86</v>
      </c>
      <c r="M215" t="s">
        <v>87</v>
      </c>
      <c r="N215">
        <v>2</v>
      </c>
      <c r="O215" s="1">
        <v>44538.394502314812</v>
      </c>
      <c r="P215" s="1">
        <v>44538.400671296295</v>
      </c>
      <c r="Q215">
        <v>59</v>
      </c>
      <c r="R215">
        <v>474</v>
      </c>
      <c r="S215" t="b">
        <v>0</v>
      </c>
      <c r="T215" t="s">
        <v>88</v>
      </c>
      <c r="U215" t="b">
        <v>0</v>
      </c>
      <c r="V215" t="s">
        <v>611</v>
      </c>
      <c r="W215" s="1">
        <v>44538.396736111114</v>
      </c>
      <c r="X215">
        <v>185</v>
      </c>
      <c r="Y215">
        <v>21</v>
      </c>
      <c r="Z215">
        <v>0</v>
      </c>
      <c r="AA215">
        <v>21</v>
      </c>
      <c r="AB215">
        <v>0</v>
      </c>
      <c r="AC215">
        <v>12</v>
      </c>
      <c r="AD215">
        <v>7</v>
      </c>
      <c r="AE215">
        <v>0</v>
      </c>
      <c r="AF215">
        <v>0</v>
      </c>
      <c r="AG215">
        <v>0</v>
      </c>
      <c r="AH215" t="s">
        <v>114</v>
      </c>
      <c r="AI215" s="1">
        <v>44538.400671296295</v>
      </c>
      <c r="AJ215">
        <v>289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616</v>
      </c>
      <c r="B216" t="s">
        <v>80</v>
      </c>
      <c r="C216" t="s">
        <v>614</v>
      </c>
      <c r="D216" t="s">
        <v>82</v>
      </c>
      <c r="E216" s="2" t="str">
        <f>HYPERLINK("capsilon://?command=openfolder&amp;siteaddress=FAM.docvelocity-na8.net&amp;folderid=FXCE8C6FB0-43EF-E800-AE5E-95E0621757E5","FX21123567")</f>
        <v>FX21123567</v>
      </c>
      <c r="F216" t="s">
        <v>19</v>
      </c>
      <c r="G216" t="s">
        <v>19</v>
      </c>
      <c r="H216" t="s">
        <v>83</v>
      </c>
      <c r="I216" t="s">
        <v>617</v>
      </c>
      <c r="J216">
        <v>28</v>
      </c>
      <c r="K216" t="s">
        <v>85</v>
      </c>
      <c r="L216" t="s">
        <v>86</v>
      </c>
      <c r="M216" t="s">
        <v>87</v>
      </c>
      <c r="N216">
        <v>2</v>
      </c>
      <c r="O216" s="1">
        <v>44538.394953703704</v>
      </c>
      <c r="P216" s="1">
        <v>44538.403668981482</v>
      </c>
      <c r="Q216">
        <v>386</v>
      </c>
      <c r="R216">
        <v>367</v>
      </c>
      <c r="S216" t="b">
        <v>0</v>
      </c>
      <c r="T216" t="s">
        <v>88</v>
      </c>
      <c r="U216" t="b">
        <v>0</v>
      </c>
      <c r="V216" t="s">
        <v>611</v>
      </c>
      <c r="W216" s="1">
        <v>44538.398009259261</v>
      </c>
      <c r="X216">
        <v>109</v>
      </c>
      <c r="Y216">
        <v>21</v>
      </c>
      <c r="Z216">
        <v>0</v>
      </c>
      <c r="AA216">
        <v>21</v>
      </c>
      <c r="AB216">
        <v>0</v>
      </c>
      <c r="AC216">
        <v>5</v>
      </c>
      <c r="AD216">
        <v>7</v>
      </c>
      <c r="AE216">
        <v>0</v>
      </c>
      <c r="AF216">
        <v>0</v>
      </c>
      <c r="AG216">
        <v>0</v>
      </c>
      <c r="AH216" t="s">
        <v>114</v>
      </c>
      <c r="AI216" s="1">
        <v>44538.403668981482</v>
      </c>
      <c r="AJ216">
        <v>258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6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618</v>
      </c>
      <c r="B217" t="s">
        <v>80</v>
      </c>
      <c r="C217" t="s">
        <v>619</v>
      </c>
      <c r="D217" t="s">
        <v>82</v>
      </c>
      <c r="E217" s="2" t="str">
        <f>HYPERLINK("capsilon://?command=openfolder&amp;siteaddress=FAM.docvelocity-na8.net&amp;folderid=FX38E50F27-63C3-D7F0-70FF-0D1003EC8E3E","FX211112637")</f>
        <v>FX211112637</v>
      </c>
      <c r="F217" t="s">
        <v>19</v>
      </c>
      <c r="G217" t="s">
        <v>19</v>
      </c>
      <c r="H217" t="s">
        <v>83</v>
      </c>
      <c r="I217" t="s">
        <v>620</v>
      </c>
      <c r="J217">
        <v>66</v>
      </c>
      <c r="K217" t="s">
        <v>85</v>
      </c>
      <c r="L217" t="s">
        <v>86</v>
      </c>
      <c r="M217" t="s">
        <v>87</v>
      </c>
      <c r="N217">
        <v>2</v>
      </c>
      <c r="O217" s="1">
        <v>44538.406840277778</v>
      </c>
      <c r="P217" s="1">
        <v>44538.411076388889</v>
      </c>
      <c r="Q217">
        <v>165</v>
      </c>
      <c r="R217">
        <v>201</v>
      </c>
      <c r="S217" t="b">
        <v>0</v>
      </c>
      <c r="T217" t="s">
        <v>88</v>
      </c>
      <c r="U217" t="b">
        <v>0</v>
      </c>
      <c r="V217" t="s">
        <v>121</v>
      </c>
      <c r="W217" s="1">
        <v>44538.408495370371</v>
      </c>
      <c r="X217">
        <v>115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66</v>
      </c>
      <c r="AE217">
        <v>0</v>
      </c>
      <c r="AF217">
        <v>0</v>
      </c>
      <c r="AG217">
        <v>0</v>
      </c>
      <c r="AH217" t="s">
        <v>114</v>
      </c>
      <c r="AI217" s="1">
        <v>44538.411076388889</v>
      </c>
      <c r="AJ217">
        <v>86</v>
      </c>
      <c r="AK217">
        <v>0</v>
      </c>
      <c r="AL217">
        <v>0</v>
      </c>
      <c r="AM217">
        <v>0</v>
      </c>
      <c r="AN217">
        <v>52</v>
      </c>
      <c r="AO217">
        <v>0</v>
      </c>
      <c r="AP217">
        <v>66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621</v>
      </c>
      <c r="B218" t="s">
        <v>80</v>
      </c>
      <c r="C218" t="s">
        <v>619</v>
      </c>
      <c r="D218" t="s">
        <v>82</v>
      </c>
      <c r="E218" s="2" t="str">
        <f>HYPERLINK("capsilon://?command=openfolder&amp;siteaddress=FAM.docvelocity-na8.net&amp;folderid=FX38E50F27-63C3-D7F0-70FF-0D1003EC8E3E","FX211112637")</f>
        <v>FX211112637</v>
      </c>
      <c r="F218" t="s">
        <v>19</v>
      </c>
      <c r="G218" t="s">
        <v>19</v>
      </c>
      <c r="H218" t="s">
        <v>83</v>
      </c>
      <c r="I218" t="s">
        <v>622</v>
      </c>
      <c r="J218">
        <v>66</v>
      </c>
      <c r="K218" t="s">
        <v>85</v>
      </c>
      <c r="L218" t="s">
        <v>86</v>
      </c>
      <c r="M218" t="s">
        <v>87</v>
      </c>
      <c r="N218">
        <v>2</v>
      </c>
      <c r="O218" s="1">
        <v>44538.407187500001</v>
      </c>
      <c r="P218" s="1">
        <v>44538.423125000001</v>
      </c>
      <c r="Q218">
        <v>104</v>
      </c>
      <c r="R218">
        <v>1273</v>
      </c>
      <c r="S218" t="b">
        <v>0</v>
      </c>
      <c r="T218" t="s">
        <v>88</v>
      </c>
      <c r="U218" t="b">
        <v>0</v>
      </c>
      <c r="V218" t="s">
        <v>588</v>
      </c>
      <c r="W218" s="1">
        <v>44538.413298611114</v>
      </c>
      <c r="X218">
        <v>452</v>
      </c>
      <c r="Y218">
        <v>52</v>
      </c>
      <c r="Z218">
        <v>0</v>
      </c>
      <c r="AA218">
        <v>52</v>
      </c>
      <c r="AB218">
        <v>0</v>
      </c>
      <c r="AC218">
        <v>44</v>
      </c>
      <c r="AD218">
        <v>14</v>
      </c>
      <c r="AE218">
        <v>0</v>
      </c>
      <c r="AF218">
        <v>0</v>
      </c>
      <c r="AG218">
        <v>0</v>
      </c>
      <c r="AH218" t="s">
        <v>201</v>
      </c>
      <c r="AI218" s="1">
        <v>44538.423125000001</v>
      </c>
      <c r="AJ218">
        <v>791</v>
      </c>
      <c r="AK218">
        <v>2</v>
      </c>
      <c r="AL218">
        <v>0</v>
      </c>
      <c r="AM218">
        <v>2</v>
      </c>
      <c r="AN218">
        <v>0</v>
      </c>
      <c r="AO218">
        <v>2</v>
      </c>
      <c r="AP218">
        <v>12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623</v>
      </c>
      <c r="B219" t="s">
        <v>80</v>
      </c>
      <c r="C219" t="s">
        <v>522</v>
      </c>
      <c r="D219" t="s">
        <v>82</v>
      </c>
      <c r="E219" s="2" t="str">
        <f>HYPERLINK("capsilon://?command=openfolder&amp;siteaddress=FAM.docvelocity-na8.net&amp;folderid=FXDA579931-E83D-D9FF-264F-A4E6BC0F09BA","FX21114913")</f>
        <v>FX21114913</v>
      </c>
      <c r="F219" t="s">
        <v>19</v>
      </c>
      <c r="G219" t="s">
        <v>19</v>
      </c>
      <c r="H219" t="s">
        <v>83</v>
      </c>
      <c r="I219" t="s">
        <v>624</v>
      </c>
      <c r="J219">
        <v>28</v>
      </c>
      <c r="K219" t="s">
        <v>85</v>
      </c>
      <c r="L219" t="s">
        <v>86</v>
      </c>
      <c r="M219" t="s">
        <v>87</v>
      </c>
      <c r="N219">
        <v>2</v>
      </c>
      <c r="O219" s="1">
        <v>44538.411446759259</v>
      </c>
      <c r="P219" s="1">
        <v>44538.431284722225</v>
      </c>
      <c r="Q219">
        <v>398</v>
      </c>
      <c r="R219">
        <v>1316</v>
      </c>
      <c r="S219" t="b">
        <v>0</v>
      </c>
      <c r="T219" t="s">
        <v>88</v>
      </c>
      <c r="U219" t="b">
        <v>0</v>
      </c>
      <c r="V219" t="s">
        <v>121</v>
      </c>
      <c r="W219" s="1">
        <v>44538.423831018517</v>
      </c>
      <c r="X219">
        <v>842</v>
      </c>
      <c r="Y219">
        <v>21</v>
      </c>
      <c r="Z219">
        <v>0</v>
      </c>
      <c r="AA219">
        <v>21</v>
      </c>
      <c r="AB219">
        <v>0</v>
      </c>
      <c r="AC219">
        <v>17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44538.431284722225</v>
      </c>
      <c r="AJ219">
        <v>474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625</v>
      </c>
      <c r="B220" t="s">
        <v>80</v>
      </c>
      <c r="C220" t="s">
        <v>522</v>
      </c>
      <c r="D220" t="s">
        <v>82</v>
      </c>
      <c r="E220" s="2" t="str">
        <f>HYPERLINK("capsilon://?command=openfolder&amp;siteaddress=FAM.docvelocity-na8.net&amp;folderid=FXDA579931-E83D-D9FF-264F-A4E6BC0F09BA","FX21114913")</f>
        <v>FX21114913</v>
      </c>
      <c r="F220" t="s">
        <v>19</v>
      </c>
      <c r="G220" t="s">
        <v>19</v>
      </c>
      <c r="H220" t="s">
        <v>83</v>
      </c>
      <c r="I220" t="s">
        <v>626</v>
      </c>
      <c r="J220">
        <v>28</v>
      </c>
      <c r="K220" t="s">
        <v>85</v>
      </c>
      <c r="L220" t="s">
        <v>86</v>
      </c>
      <c r="M220" t="s">
        <v>87</v>
      </c>
      <c r="N220">
        <v>2</v>
      </c>
      <c r="O220" s="1">
        <v>44538.412870370368</v>
      </c>
      <c r="P220" s="1">
        <v>44538.419872685183</v>
      </c>
      <c r="Q220">
        <v>42</v>
      </c>
      <c r="R220">
        <v>563</v>
      </c>
      <c r="S220" t="b">
        <v>0</v>
      </c>
      <c r="T220" t="s">
        <v>88</v>
      </c>
      <c r="U220" t="b">
        <v>0</v>
      </c>
      <c r="V220" t="s">
        <v>588</v>
      </c>
      <c r="W220" s="1">
        <v>44538.417361111111</v>
      </c>
      <c r="X220">
        <v>351</v>
      </c>
      <c r="Y220">
        <v>21</v>
      </c>
      <c r="Z220">
        <v>0</v>
      </c>
      <c r="AA220">
        <v>21</v>
      </c>
      <c r="AB220">
        <v>0</v>
      </c>
      <c r="AC220">
        <v>17</v>
      </c>
      <c r="AD220">
        <v>7</v>
      </c>
      <c r="AE220">
        <v>0</v>
      </c>
      <c r="AF220">
        <v>0</v>
      </c>
      <c r="AG220">
        <v>0</v>
      </c>
      <c r="AH220" t="s">
        <v>142</v>
      </c>
      <c r="AI220" s="1">
        <v>44538.419872685183</v>
      </c>
      <c r="AJ220">
        <v>212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627</v>
      </c>
      <c r="B221" t="s">
        <v>80</v>
      </c>
      <c r="C221" t="s">
        <v>522</v>
      </c>
      <c r="D221" t="s">
        <v>82</v>
      </c>
      <c r="E221" s="2" t="str">
        <f>HYPERLINK("capsilon://?command=openfolder&amp;siteaddress=FAM.docvelocity-na8.net&amp;folderid=FXDA579931-E83D-D9FF-264F-A4E6BC0F09BA","FX21114913")</f>
        <v>FX21114913</v>
      </c>
      <c r="F221" t="s">
        <v>19</v>
      </c>
      <c r="G221" t="s">
        <v>19</v>
      </c>
      <c r="H221" t="s">
        <v>83</v>
      </c>
      <c r="I221" t="s">
        <v>628</v>
      </c>
      <c r="J221">
        <v>38</v>
      </c>
      <c r="K221" t="s">
        <v>85</v>
      </c>
      <c r="L221" t="s">
        <v>86</v>
      </c>
      <c r="M221" t="s">
        <v>87</v>
      </c>
      <c r="N221">
        <v>2</v>
      </c>
      <c r="O221" s="1">
        <v>44538.415370370371</v>
      </c>
      <c r="P221" s="1">
        <v>44538.444918981484</v>
      </c>
      <c r="Q221">
        <v>747</v>
      </c>
      <c r="R221">
        <v>1806</v>
      </c>
      <c r="S221" t="b">
        <v>0</v>
      </c>
      <c r="T221" t="s">
        <v>88</v>
      </c>
      <c r="U221" t="b">
        <v>0</v>
      </c>
      <c r="V221" t="s">
        <v>629</v>
      </c>
      <c r="W221" s="1">
        <v>44538.431875000002</v>
      </c>
      <c r="X221">
        <v>907</v>
      </c>
      <c r="Y221">
        <v>73</v>
      </c>
      <c r="Z221">
        <v>0</v>
      </c>
      <c r="AA221">
        <v>73</v>
      </c>
      <c r="AB221">
        <v>0</v>
      </c>
      <c r="AC221">
        <v>41</v>
      </c>
      <c r="AD221">
        <v>-35</v>
      </c>
      <c r="AE221">
        <v>0</v>
      </c>
      <c r="AF221">
        <v>0</v>
      </c>
      <c r="AG221">
        <v>0</v>
      </c>
      <c r="AH221" t="s">
        <v>201</v>
      </c>
      <c r="AI221" s="1">
        <v>44538.444918981484</v>
      </c>
      <c r="AJ221">
        <v>825</v>
      </c>
      <c r="AK221">
        <v>9</v>
      </c>
      <c r="AL221">
        <v>0</v>
      </c>
      <c r="AM221">
        <v>9</v>
      </c>
      <c r="AN221">
        <v>0</v>
      </c>
      <c r="AO221">
        <v>9</v>
      </c>
      <c r="AP221">
        <v>-44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630</v>
      </c>
      <c r="B222" t="s">
        <v>80</v>
      </c>
      <c r="C222" t="s">
        <v>522</v>
      </c>
      <c r="D222" t="s">
        <v>82</v>
      </c>
      <c r="E222" s="2" t="str">
        <f>HYPERLINK("capsilon://?command=openfolder&amp;siteaddress=FAM.docvelocity-na8.net&amp;folderid=FXDA579931-E83D-D9FF-264F-A4E6BC0F09BA","FX21114913")</f>
        <v>FX21114913</v>
      </c>
      <c r="F222" t="s">
        <v>19</v>
      </c>
      <c r="G222" t="s">
        <v>19</v>
      </c>
      <c r="H222" t="s">
        <v>83</v>
      </c>
      <c r="I222" t="s">
        <v>631</v>
      </c>
      <c r="J222">
        <v>32</v>
      </c>
      <c r="K222" t="s">
        <v>85</v>
      </c>
      <c r="L222" t="s">
        <v>86</v>
      </c>
      <c r="M222" t="s">
        <v>87</v>
      </c>
      <c r="N222">
        <v>2</v>
      </c>
      <c r="O222" s="1">
        <v>44538.416574074072</v>
      </c>
      <c r="P222" s="1">
        <v>44538.457476851851</v>
      </c>
      <c r="Q222">
        <v>998</v>
      </c>
      <c r="R222">
        <v>2536</v>
      </c>
      <c r="S222" t="b">
        <v>0</v>
      </c>
      <c r="T222" t="s">
        <v>88</v>
      </c>
      <c r="U222" t="b">
        <v>0</v>
      </c>
      <c r="V222" t="s">
        <v>573</v>
      </c>
      <c r="W222" s="1">
        <v>44538.435173611113</v>
      </c>
      <c r="X222">
        <v>1445</v>
      </c>
      <c r="Y222">
        <v>63</v>
      </c>
      <c r="Z222">
        <v>0</v>
      </c>
      <c r="AA222">
        <v>63</v>
      </c>
      <c r="AB222">
        <v>0</v>
      </c>
      <c r="AC222">
        <v>37</v>
      </c>
      <c r="AD222">
        <v>-31</v>
      </c>
      <c r="AE222">
        <v>0</v>
      </c>
      <c r="AF222">
        <v>0</v>
      </c>
      <c r="AG222">
        <v>0</v>
      </c>
      <c r="AH222" t="s">
        <v>201</v>
      </c>
      <c r="AI222" s="1">
        <v>44538.457476851851</v>
      </c>
      <c r="AJ222">
        <v>1084</v>
      </c>
      <c r="AK222">
        <v>8</v>
      </c>
      <c r="AL222">
        <v>0</v>
      </c>
      <c r="AM222">
        <v>8</v>
      </c>
      <c r="AN222">
        <v>0</v>
      </c>
      <c r="AO222">
        <v>8</v>
      </c>
      <c r="AP222">
        <v>-39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632</v>
      </c>
      <c r="B223" t="s">
        <v>80</v>
      </c>
      <c r="C223" t="s">
        <v>522</v>
      </c>
      <c r="D223" t="s">
        <v>82</v>
      </c>
      <c r="E223" s="2" t="str">
        <f>HYPERLINK("capsilon://?command=openfolder&amp;siteaddress=FAM.docvelocity-na8.net&amp;folderid=FXDA579931-E83D-D9FF-264F-A4E6BC0F09BA","FX21114913")</f>
        <v>FX21114913</v>
      </c>
      <c r="F223" t="s">
        <v>19</v>
      </c>
      <c r="G223" t="s">
        <v>19</v>
      </c>
      <c r="H223" t="s">
        <v>83</v>
      </c>
      <c r="I223" t="s">
        <v>633</v>
      </c>
      <c r="J223">
        <v>38</v>
      </c>
      <c r="K223" t="s">
        <v>85</v>
      </c>
      <c r="L223" t="s">
        <v>86</v>
      </c>
      <c r="M223" t="s">
        <v>87</v>
      </c>
      <c r="N223">
        <v>2</v>
      </c>
      <c r="O223" s="1">
        <v>44538.417291666665</v>
      </c>
      <c r="P223" s="1">
        <v>44538.430486111109</v>
      </c>
      <c r="Q223">
        <v>604</v>
      </c>
      <c r="R223">
        <v>536</v>
      </c>
      <c r="S223" t="b">
        <v>0</v>
      </c>
      <c r="T223" t="s">
        <v>88</v>
      </c>
      <c r="U223" t="b">
        <v>0</v>
      </c>
      <c r="V223" t="s">
        <v>136</v>
      </c>
      <c r="W223" s="1">
        <v>44538.422013888892</v>
      </c>
      <c r="X223">
        <v>305</v>
      </c>
      <c r="Y223">
        <v>37</v>
      </c>
      <c r="Z223">
        <v>0</v>
      </c>
      <c r="AA223">
        <v>37</v>
      </c>
      <c r="AB223">
        <v>0</v>
      </c>
      <c r="AC223">
        <v>22</v>
      </c>
      <c r="AD223">
        <v>1</v>
      </c>
      <c r="AE223">
        <v>0</v>
      </c>
      <c r="AF223">
        <v>0</v>
      </c>
      <c r="AG223">
        <v>0</v>
      </c>
      <c r="AH223" t="s">
        <v>142</v>
      </c>
      <c r="AI223" s="1">
        <v>44538.430486111109</v>
      </c>
      <c r="AJ223">
        <v>216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634</v>
      </c>
      <c r="B224" t="s">
        <v>80</v>
      </c>
      <c r="C224" t="s">
        <v>635</v>
      </c>
      <c r="D224" t="s">
        <v>82</v>
      </c>
      <c r="E224" s="2" t="str">
        <f>HYPERLINK("capsilon://?command=openfolder&amp;siteaddress=FAM.docvelocity-na8.net&amp;folderid=FX0EABD8C8-404E-D980-709E-590646CF3E04","FX211114151")</f>
        <v>FX211114151</v>
      </c>
      <c r="F224" t="s">
        <v>19</v>
      </c>
      <c r="G224" t="s">
        <v>19</v>
      </c>
      <c r="H224" t="s">
        <v>83</v>
      </c>
      <c r="I224" t="s">
        <v>636</v>
      </c>
      <c r="J224">
        <v>38</v>
      </c>
      <c r="K224" t="s">
        <v>85</v>
      </c>
      <c r="L224" t="s">
        <v>86</v>
      </c>
      <c r="M224" t="s">
        <v>87</v>
      </c>
      <c r="N224">
        <v>2</v>
      </c>
      <c r="O224" s="1">
        <v>44538.418530092589</v>
      </c>
      <c r="P224" s="1">
        <v>44538.458506944444</v>
      </c>
      <c r="Q224">
        <v>2448</v>
      </c>
      <c r="R224">
        <v>1006</v>
      </c>
      <c r="S224" t="b">
        <v>0</v>
      </c>
      <c r="T224" t="s">
        <v>88</v>
      </c>
      <c r="U224" t="b">
        <v>0</v>
      </c>
      <c r="V224" t="s">
        <v>132</v>
      </c>
      <c r="W224" s="1">
        <v>44538.433240740742</v>
      </c>
      <c r="X224">
        <v>316</v>
      </c>
      <c r="Y224">
        <v>37</v>
      </c>
      <c r="Z224">
        <v>0</v>
      </c>
      <c r="AA224">
        <v>37</v>
      </c>
      <c r="AB224">
        <v>0</v>
      </c>
      <c r="AC224">
        <v>12</v>
      </c>
      <c r="AD224">
        <v>1</v>
      </c>
      <c r="AE224">
        <v>0</v>
      </c>
      <c r="AF224">
        <v>0</v>
      </c>
      <c r="AG224">
        <v>0</v>
      </c>
      <c r="AH224" t="s">
        <v>114</v>
      </c>
      <c r="AI224" s="1">
        <v>44538.458506944444</v>
      </c>
      <c r="AJ224">
        <v>510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637</v>
      </c>
      <c r="B225" t="s">
        <v>80</v>
      </c>
      <c r="C225" t="s">
        <v>603</v>
      </c>
      <c r="D225" t="s">
        <v>82</v>
      </c>
      <c r="E225" s="2" t="str">
        <f>HYPERLINK("capsilon://?command=openfolder&amp;siteaddress=FAM.docvelocity-na8.net&amp;folderid=FX61E125F1-CE6C-ACCA-E716-B349F41AF11A","FX21118540")</f>
        <v>FX21118540</v>
      </c>
      <c r="F225" t="s">
        <v>19</v>
      </c>
      <c r="G225" t="s">
        <v>19</v>
      </c>
      <c r="H225" t="s">
        <v>83</v>
      </c>
      <c r="I225" t="s">
        <v>604</v>
      </c>
      <c r="J225">
        <v>66</v>
      </c>
      <c r="K225" t="s">
        <v>85</v>
      </c>
      <c r="L225" t="s">
        <v>86</v>
      </c>
      <c r="M225" t="s">
        <v>87</v>
      </c>
      <c r="N225">
        <v>2</v>
      </c>
      <c r="O225" s="1">
        <v>44531.574664351851</v>
      </c>
      <c r="P225" s="1">
        <v>44531.636504629627</v>
      </c>
      <c r="Q225">
        <v>3919</v>
      </c>
      <c r="R225">
        <v>1424</v>
      </c>
      <c r="S225" t="b">
        <v>0</v>
      </c>
      <c r="T225" t="s">
        <v>88</v>
      </c>
      <c r="U225" t="b">
        <v>1</v>
      </c>
      <c r="V225" t="s">
        <v>132</v>
      </c>
      <c r="W225" s="1">
        <v>44531.582638888889</v>
      </c>
      <c r="X225">
        <v>676</v>
      </c>
      <c r="Y225">
        <v>52</v>
      </c>
      <c r="Z225">
        <v>0</v>
      </c>
      <c r="AA225">
        <v>52</v>
      </c>
      <c r="AB225">
        <v>0</v>
      </c>
      <c r="AC225">
        <v>48</v>
      </c>
      <c r="AD225">
        <v>14</v>
      </c>
      <c r="AE225">
        <v>0</v>
      </c>
      <c r="AF225">
        <v>0</v>
      </c>
      <c r="AG225">
        <v>0</v>
      </c>
      <c r="AH225" t="s">
        <v>319</v>
      </c>
      <c r="AI225" s="1">
        <v>44531.636504629627</v>
      </c>
      <c r="AJ225">
        <v>742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12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638</v>
      </c>
      <c r="B226" t="s">
        <v>80</v>
      </c>
      <c r="C226" t="s">
        <v>639</v>
      </c>
      <c r="D226" t="s">
        <v>82</v>
      </c>
      <c r="E226" s="2" t="str">
        <f>HYPERLINK("capsilon://?command=openfolder&amp;siteaddress=FAM.docvelocity-na8.net&amp;folderid=FX6AB7D004-A294-CD17-F44F-17294B9D8380","FX21114645")</f>
        <v>FX21114645</v>
      </c>
      <c r="F226" t="s">
        <v>19</v>
      </c>
      <c r="G226" t="s">
        <v>19</v>
      </c>
      <c r="H226" t="s">
        <v>83</v>
      </c>
      <c r="I226" t="s">
        <v>640</v>
      </c>
      <c r="J226">
        <v>30</v>
      </c>
      <c r="K226" t="s">
        <v>85</v>
      </c>
      <c r="L226" t="s">
        <v>86</v>
      </c>
      <c r="M226" t="s">
        <v>87</v>
      </c>
      <c r="N226">
        <v>2</v>
      </c>
      <c r="O226" s="1">
        <v>44538.421597222223</v>
      </c>
      <c r="P226" s="1">
        <v>44538.430995370371</v>
      </c>
      <c r="Q226">
        <v>585</v>
      </c>
      <c r="R226">
        <v>227</v>
      </c>
      <c r="S226" t="b">
        <v>0</v>
      </c>
      <c r="T226" t="s">
        <v>88</v>
      </c>
      <c r="U226" t="b">
        <v>0</v>
      </c>
      <c r="V226" t="s">
        <v>136</v>
      </c>
      <c r="W226" s="1">
        <v>44538.425474537034</v>
      </c>
      <c r="X226">
        <v>95</v>
      </c>
      <c r="Y226">
        <v>9</v>
      </c>
      <c r="Z226">
        <v>0</v>
      </c>
      <c r="AA226">
        <v>9</v>
      </c>
      <c r="AB226">
        <v>0</v>
      </c>
      <c r="AC226">
        <v>1</v>
      </c>
      <c r="AD226">
        <v>21</v>
      </c>
      <c r="AE226">
        <v>0</v>
      </c>
      <c r="AF226">
        <v>0</v>
      </c>
      <c r="AG226">
        <v>0</v>
      </c>
      <c r="AH226" t="s">
        <v>201</v>
      </c>
      <c r="AI226" s="1">
        <v>44538.430995370371</v>
      </c>
      <c r="AJ226">
        <v>132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21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641</v>
      </c>
      <c r="B227" t="s">
        <v>80</v>
      </c>
      <c r="C227" t="s">
        <v>642</v>
      </c>
      <c r="D227" t="s">
        <v>82</v>
      </c>
      <c r="E227" s="2" t="str">
        <f>HYPERLINK("capsilon://?command=openfolder&amp;siteaddress=FAM.docvelocity-na8.net&amp;folderid=FX36FE617A-438C-C195-D757-97FF70AD367A","FX21118812")</f>
        <v>FX21118812</v>
      </c>
      <c r="F227" t="s">
        <v>19</v>
      </c>
      <c r="G227" t="s">
        <v>19</v>
      </c>
      <c r="H227" t="s">
        <v>83</v>
      </c>
      <c r="I227" t="s">
        <v>643</v>
      </c>
      <c r="J227">
        <v>66</v>
      </c>
      <c r="K227" t="s">
        <v>85</v>
      </c>
      <c r="L227" t="s">
        <v>86</v>
      </c>
      <c r="M227" t="s">
        <v>87</v>
      </c>
      <c r="N227">
        <v>2</v>
      </c>
      <c r="O227" s="1">
        <v>44538.424641203703</v>
      </c>
      <c r="P227" s="1">
        <v>44538.462002314816</v>
      </c>
      <c r="Q227">
        <v>2017</v>
      </c>
      <c r="R227">
        <v>1211</v>
      </c>
      <c r="S227" t="b">
        <v>0</v>
      </c>
      <c r="T227" t="s">
        <v>88</v>
      </c>
      <c r="U227" t="b">
        <v>0</v>
      </c>
      <c r="V227" t="s">
        <v>136</v>
      </c>
      <c r="W227" s="1">
        <v>44538.433425925927</v>
      </c>
      <c r="X227">
        <v>686</v>
      </c>
      <c r="Y227">
        <v>52</v>
      </c>
      <c r="Z227">
        <v>0</v>
      </c>
      <c r="AA227">
        <v>52</v>
      </c>
      <c r="AB227">
        <v>0</v>
      </c>
      <c r="AC227">
        <v>43</v>
      </c>
      <c r="AD227">
        <v>14</v>
      </c>
      <c r="AE227">
        <v>0</v>
      </c>
      <c r="AF227">
        <v>0</v>
      </c>
      <c r="AG227">
        <v>0</v>
      </c>
      <c r="AH227" t="s">
        <v>142</v>
      </c>
      <c r="AI227" s="1">
        <v>44538.462002314816</v>
      </c>
      <c r="AJ227">
        <v>525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644</v>
      </c>
      <c r="B228" t="s">
        <v>80</v>
      </c>
      <c r="C228" t="s">
        <v>645</v>
      </c>
      <c r="D228" t="s">
        <v>82</v>
      </c>
      <c r="E228" s="2" t="str">
        <f>HYPERLINK("capsilon://?command=openfolder&amp;siteaddress=FAM.docvelocity-na8.net&amp;folderid=FXB601F0A2-B88D-B404-EE2A-A5E4BBE9FF14","FX21116805")</f>
        <v>FX21116805</v>
      </c>
      <c r="F228" t="s">
        <v>19</v>
      </c>
      <c r="G228" t="s">
        <v>19</v>
      </c>
      <c r="H228" t="s">
        <v>83</v>
      </c>
      <c r="I228" t="s">
        <v>646</v>
      </c>
      <c r="J228">
        <v>66</v>
      </c>
      <c r="K228" t="s">
        <v>85</v>
      </c>
      <c r="L228" t="s">
        <v>86</v>
      </c>
      <c r="M228" t="s">
        <v>87</v>
      </c>
      <c r="N228">
        <v>2</v>
      </c>
      <c r="O228" s="1">
        <v>44538.429675925923</v>
      </c>
      <c r="P228" s="1">
        <v>44538.46471064815</v>
      </c>
      <c r="Q228">
        <v>2043</v>
      </c>
      <c r="R228">
        <v>984</v>
      </c>
      <c r="S228" t="b">
        <v>0</v>
      </c>
      <c r="T228" t="s">
        <v>88</v>
      </c>
      <c r="U228" t="b">
        <v>0</v>
      </c>
      <c r="V228" t="s">
        <v>136</v>
      </c>
      <c r="W228" s="1">
        <v>44538.437858796293</v>
      </c>
      <c r="X228">
        <v>382</v>
      </c>
      <c r="Y228">
        <v>52</v>
      </c>
      <c r="Z228">
        <v>0</v>
      </c>
      <c r="AA228">
        <v>52</v>
      </c>
      <c r="AB228">
        <v>0</v>
      </c>
      <c r="AC228">
        <v>24</v>
      </c>
      <c r="AD228">
        <v>14</v>
      </c>
      <c r="AE228">
        <v>0</v>
      </c>
      <c r="AF228">
        <v>0</v>
      </c>
      <c r="AG228">
        <v>0</v>
      </c>
      <c r="AH228" t="s">
        <v>114</v>
      </c>
      <c r="AI228" s="1">
        <v>44538.46471064815</v>
      </c>
      <c r="AJ228">
        <v>535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14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647</v>
      </c>
      <c r="B229" t="s">
        <v>80</v>
      </c>
      <c r="C229" t="s">
        <v>648</v>
      </c>
      <c r="D229" t="s">
        <v>82</v>
      </c>
      <c r="E229" s="2" t="str">
        <f>HYPERLINK("capsilon://?command=openfolder&amp;siteaddress=FAM.docvelocity-na8.net&amp;folderid=FXDE682613-1F8D-87F8-BBDC-670612AC426C","FX21115313")</f>
        <v>FX21115313</v>
      </c>
      <c r="F229" t="s">
        <v>19</v>
      </c>
      <c r="G229" t="s">
        <v>19</v>
      </c>
      <c r="H229" t="s">
        <v>83</v>
      </c>
      <c r="I229" t="s">
        <v>649</v>
      </c>
      <c r="J229">
        <v>145</v>
      </c>
      <c r="K229" t="s">
        <v>85</v>
      </c>
      <c r="L229" t="s">
        <v>86</v>
      </c>
      <c r="M229" t="s">
        <v>87</v>
      </c>
      <c r="N229">
        <v>2</v>
      </c>
      <c r="O229" s="1">
        <v>44531.581053240741</v>
      </c>
      <c r="P229" s="1">
        <v>44531.693541666667</v>
      </c>
      <c r="Q229">
        <v>8559</v>
      </c>
      <c r="R229">
        <v>1160</v>
      </c>
      <c r="S229" t="b">
        <v>0</v>
      </c>
      <c r="T229" t="s">
        <v>88</v>
      </c>
      <c r="U229" t="b">
        <v>0</v>
      </c>
      <c r="V229" t="s">
        <v>142</v>
      </c>
      <c r="W229" s="1">
        <v>44531.614444444444</v>
      </c>
      <c r="X229">
        <v>594</v>
      </c>
      <c r="Y229">
        <v>142</v>
      </c>
      <c r="Z229">
        <v>0</v>
      </c>
      <c r="AA229">
        <v>142</v>
      </c>
      <c r="AB229">
        <v>0</v>
      </c>
      <c r="AC229">
        <v>93</v>
      </c>
      <c r="AD229">
        <v>3</v>
      </c>
      <c r="AE229">
        <v>0</v>
      </c>
      <c r="AF229">
        <v>0</v>
      </c>
      <c r="AG229">
        <v>0</v>
      </c>
      <c r="AH229" t="s">
        <v>168</v>
      </c>
      <c r="AI229" s="1">
        <v>44531.693541666667</v>
      </c>
      <c r="AJ229">
        <v>377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2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650</v>
      </c>
      <c r="B230" t="s">
        <v>80</v>
      </c>
      <c r="C230" t="s">
        <v>353</v>
      </c>
      <c r="D230" t="s">
        <v>82</v>
      </c>
      <c r="E230" s="2" t="str">
        <f>HYPERLINK("capsilon://?command=openfolder&amp;siteaddress=FAM.docvelocity-na8.net&amp;folderid=FX75C1B66A-F772-F423-6F49-1F5BEC10BD29","FX211114436")</f>
        <v>FX211114436</v>
      </c>
      <c r="F230" t="s">
        <v>19</v>
      </c>
      <c r="G230" t="s">
        <v>19</v>
      </c>
      <c r="H230" t="s">
        <v>83</v>
      </c>
      <c r="I230" t="s">
        <v>651</v>
      </c>
      <c r="J230">
        <v>30</v>
      </c>
      <c r="K230" t="s">
        <v>85</v>
      </c>
      <c r="L230" t="s">
        <v>86</v>
      </c>
      <c r="M230" t="s">
        <v>87</v>
      </c>
      <c r="N230">
        <v>2</v>
      </c>
      <c r="O230" s="1">
        <v>44538.441134259258</v>
      </c>
      <c r="P230" s="1">
        <v>44538.463171296295</v>
      </c>
      <c r="Q230">
        <v>1701</v>
      </c>
      <c r="R230">
        <v>203</v>
      </c>
      <c r="S230" t="b">
        <v>0</v>
      </c>
      <c r="T230" t="s">
        <v>88</v>
      </c>
      <c r="U230" t="b">
        <v>0</v>
      </c>
      <c r="V230" t="s">
        <v>132</v>
      </c>
      <c r="W230" s="1">
        <v>44538.441712962966</v>
      </c>
      <c r="X230">
        <v>47</v>
      </c>
      <c r="Y230">
        <v>9</v>
      </c>
      <c r="Z230">
        <v>0</v>
      </c>
      <c r="AA230">
        <v>9</v>
      </c>
      <c r="AB230">
        <v>0</v>
      </c>
      <c r="AC230">
        <v>2</v>
      </c>
      <c r="AD230">
        <v>21</v>
      </c>
      <c r="AE230">
        <v>0</v>
      </c>
      <c r="AF230">
        <v>0</v>
      </c>
      <c r="AG230">
        <v>0</v>
      </c>
      <c r="AH230" t="s">
        <v>99</v>
      </c>
      <c r="AI230" s="1">
        <v>44538.463171296295</v>
      </c>
      <c r="AJ230">
        <v>156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20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652</v>
      </c>
      <c r="B231" t="s">
        <v>80</v>
      </c>
      <c r="C231" t="s">
        <v>653</v>
      </c>
      <c r="D231" t="s">
        <v>82</v>
      </c>
      <c r="E231" s="2" t="str">
        <f>HYPERLINK("capsilon://?command=openfolder&amp;siteaddress=FAM.docvelocity-na8.net&amp;folderid=FX2D0C3585-A3C5-697C-D53E-CEB90BD52A42","FX21106676")</f>
        <v>FX21106676</v>
      </c>
      <c r="F231" t="s">
        <v>19</v>
      </c>
      <c r="G231" t="s">
        <v>19</v>
      </c>
      <c r="H231" t="s">
        <v>83</v>
      </c>
      <c r="I231" t="s">
        <v>654</v>
      </c>
      <c r="J231">
        <v>30</v>
      </c>
      <c r="K231" t="s">
        <v>85</v>
      </c>
      <c r="L231" t="s">
        <v>86</v>
      </c>
      <c r="M231" t="s">
        <v>87</v>
      </c>
      <c r="N231">
        <v>2</v>
      </c>
      <c r="O231" s="1">
        <v>44538.462280092594</v>
      </c>
      <c r="P231" s="1">
        <v>44538.466006944444</v>
      </c>
      <c r="Q231">
        <v>76</v>
      </c>
      <c r="R231">
        <v>246</v>
      </c>
      <c r="S231" t="b">
        <v>0</v>
      </c>
      <c r="T231" t="s">
        <v>88</v>
      </c>
      <c r="U231" t="b">
        <v>0</v>
      </c>
      <c r="V231" t="s">
        <v>588</v>
      </c>
      <c r="W231" s="1">
        <v>44538.463969907411</v>
      </c>
      <c r="X231">
        <v>135</v>
      </c>
      <c r="Y231">
        <v>9</v>
      </c>
      <c r="Z231">
        <v>0</v>
      </c>
      <c r="AA231">
        <v>9</v>
      </c>
      <c r="AB231">
        <v>0</v>
      </c>
      <c r="AC231">
        <v>1</v>
      </c>
      <c r="AD231">
        <v>21</v>
      </c>
      <c r="AE231">
        <v>0</v>
      </c>
      <c r="AF231">
        <v>0</v>
      </c>
      <c r="AG231">
        <v>0</v>
      </c>
      <c r="AH231" t="s">
        <v>114</v>
      </c>
      <c r="AI231" s="1">
        <v>44538.466006944444</v>
      </c>
      <c r="AJ231">
        <v>111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21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655</v>
      </c>
      <c r="B232" t="s">
        <v>80</v>
      </c>
      <c r="C232" t="s">
        <v>656</v>
      </c>
      <c r="D232" t="s">
        <v>82</v>
      </c>
      <c r="E232" s="2" t="str">
        <f>HYPERLINK("capsilon://?command=openfolder&amp;siteaddress=FAM.docvelocity-na8.net&amp;folderid=FX1E6537DB-0753-4B9D-98E0-94EDD2BA2D3E","FX21124560")</f>
        <v>FX21124560</v>
      </c>
      <c r="F232" t="s">
        <v>19</v>
      </c>
      <c r="G232" t="s">
        <v>19</v>
      </c>
      <c r="H232" t="s">
        <v>83</v>
      </c>
      <c r="I232" t="s">
        <v>657</v>
      </c>
      <c r="J232">
        <v>32</v>
      </c>
      <c r="K232" t="s">
        <v>85</v>
      </c>
      <c r="L232" t="s">
        <v>86</v>
      </c>
      <c r="M232" t="s">
        <v>87</v>
      </c>
      <c r="N232">
        <v>2</v>
      </c>
      <c r="O232" s="1">
        <v>44538.488298611112</v>
      </c>
      <c r="P232" s="1">
        <v>44538.508483796293</v>
      </c>
      <c r="Q232">
        <v>11</v>
      </c>
      <c r="R232">
        <v>1733</v>
      </c>
      <c r="S232" t="b">
        <v>0</v>
      </c>
      <c r="T232" t="s">
        <v>88</v>
      </c>
      <c r="U232" t="b">
        <v>0</v>
      </c>
      <c r="V232" t="s">
        <v>588</v>
      </c>
      <c r="W232" s="1">
        <v>44538.501226851855</v>
      </c>
      <c r="X232">
        <v>1114</v>
      </c>
      <c r="Y232">
        <v>64</v>
      </c>
      <c r="Z232">
        <v>0</v>
      </c>
      <c r="AA232">
        <v>64</v>
      </c>
      <c r="AB232">
        <v>0</v>
      </c>
      <c r="AC232">
        <v>47</v>
      </c>
      <c r="AD232">
        <v>-32</v>
      </c>
      <c r="AE232">
        <v>0</v>
      </c>
      <c r="AF232">
        <v>0</v>
      </c>
      <c r="AG232">
        <v>0</v>
      </c>
      <c r="AH232" t="s">
        <v>201</v>
      </c>
      <c r="AI232" s="1">
        <v>44538.508483796293</v>
      </c>
      <c r="AJ232">
        <v>619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-32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658</v>
      </c>
      <c r="B233" t="s">
        <v>80</v>
      </c>
      <c r="C233" t="s">
        <v>656</v>
      </c>
      <c r="D233" t="s">
        <v>82</v>
      </c>
      <c r="E233" s="2" t="str">
        <f>HYPERLINK("capsilon://?command=openfolder&amp;siteaddress=FAM.docvelocity-na8.net&amp;folderid=FX1E6537DB-0753-4B9D-98E0-94EDD2BA2D3E","FX21124560")</f>
        <v>FX21124560</v>
      </c>
      <c r="F233" t="s">
        <v>19</v>
      </c>
      <c r="G233" t="s">
        <v>19</v>
      </c>
      <c r="H233" t="s">
        <v>83</v>
      </c>
      <c r="I233" t="s">
        <v>659</v>
      </c>
      <c r="J233">
        <v>32</v>
      </c>
      <c r="K233" t="s">
        <v>85</v>
      </c>
      <c r="L233" t="s">
        <v>86</v>
      </c>
      <c r="M233" t="s">
        <v>87</v>
      </c>
      <c r="N233">
        <v>2</v>
      </c>
      <c r="O233" s="1">
        <v>44538.489351851851</v>
      </c>
      <c r="P233" s="1">
        <v>44538.506504629629</v>
      </c>
      <c r="Q233">
        <v>28</v>
      </c>
      <c r="R233">
        <v>1454</v>
      </c>
      <c r="S233" t="b">
        <v>0</v>
      </c>
      <c r="T233" t="s">
        <v>88</v>
      </c>
      <c r="U233" t="b">
        <v>0</v>
      </c>
      <c r="V233" t="s">
        <v>611</v>
      </c>
      <c r="W233" s="1">
        <v>44538.499965277777</v>
      </c>
      <c r="X233">
        <v>643</v>
      </c>
      <c r="Y233">
        <v>64</v>
      </c>
      <c r="Z233">
        <v>0</v>
      </c>
      <c r="AA233">
        <v>64</v>
      </c>
      <c r="AB233">
        <v>0</v>
      </c>
      <c r="AC233">
        <v>49</v>
      </c>
      <c r="AD233">
        <v>-32</v>
      </c>
      <c r="AE233">
        <v>0</v>
      </c>
      <c r="AF233">
        <v>0</v>
      </c>
      <c r="AG233">
        <v>0</v>
      </c>
      <c r="AH233" t="s">
        <v>114</v>
      </c>
      <c r="AI233" s="1">
        <v>44538.506504629629</v>
      </c>
      <c r="AJ233">
        <v>560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-33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660</v>
      </c>
      <c r="B234" t="s">
        <v>80</v>
      </c>
      <c r="C234" t="s">
        <v>467</v>
      </c>
      <c r="D234" t="s">
        <v>82</v>
      </c>
      <c r="E234" s="2" t="str">
        <f>HYPERLINK("capsilon://?command=openfolder&amp;siteaddress=FAM.docvelocity-na8.net&amp;folderid=FX70DD6DFC-FBA2-3BBC-6D54-F81F4B0F7835","FX21115956")</f>
        <v>FX21115956</v>
      </c>
      <c r="F234" t="s">
        <v>19</v>
      </c>
      <c r="G234" t="s">
        <v>19</v>
      </c>
      <c r="H234" t="s">
        <v>83</v>
      </c>
      <c r="I234" t="s">
        <v>661</v>
      </c>
      <c r="J234">
        <v>21</v>
      </c>
      <c r="K234" t="s">
        <v>85</v>
      </c>
      <c r="L234" t="s">
        <v>86</v>
      </c>
      <c r="M234" t="s">
        <v>87</v>
      </c>
      <c r="N234">
        <v>2</v>
      </c>
      <c r="O234" s="1">
        <v>44538.489525462966</v>
      </c>
      <c r="P234" s="1">
        <v>44538.495752314811</v>
      </c>
      <c r="Q234">
        <v>314</v>
      </c>
      <c r="R234">
        <v>224</v>
      </c>
      <c r="S234" t="b">
        <v>0</v>
      </c>
      <c r="T234" t="s">
        <v>88</v>
      </c>
      <c r="U234" t="b">
        <v>0</v>
      </c>
      <c r="V234" t="s">
        <v>132</v>
      </c>
      <c r="W234" s="1">
        <v>44538.49082175926</v>
      </c>
      <c r="X234">
        <v>91</v>
      </c>
      <c r="Y234">
        <v>0</v>
      </c>
      <c r="Z234">
        <v>0</v>
      </c>
      <c r="AA234">
        <v>0</v>
      </c>
      <c r="AB234">
        <v>9</v>
      </c>
      <c r="AC234">
        <v>0</v>
      </c>
      <c r="AD234">
        <v>21</v>
      </c>
      <c r="AE234">
        <v>0</v>
      </c>
      <c r="AF234">
        <v>0</v>
      </c>
      <c r="AG234">
        <v>0</v>
      </c>
      <c r="AH234" t="s">
        <v>201</v>
      </c>
      <c r="AI234" s="1">
        <v>44538.495752314811</v>
      </c>
      <c r="AJ234">
        <v>123</v>
      </c>
      <c r="AK234">
        <v>0</v>
      </c>
      <c r="AL234">
        <v>0</v>
      </c>
      <c r="AM234">
        <v>0</v>
      </c>
      <c r="AN234">
        <v>9</v>
      </c>
      <c r="AO234">
        <v>0</v>
      </c>
      <c r="AP234">
        <v>21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662</v>
      </c>
      <c r="B235" t="s">
        <v>80</v>
      </c>
      <c r="C235" t="s">
        <v>663</v>
      </c>
      <c r="D235" t="s">
        <v>82</v>
      </c>
      <c r="E235" s="2" t="str">
        <f>HYPERLINK("capsilon://?command=openfolder&amp;siteaddress=FAM.docvelocity-na8.net&amp;folderid=FX834C2293-77D3-34F6-F37C-1E662DF4669A","FX211110201")</f>
        <v>FX211110201</v>
      </c>
      <c r="F235" t="s">
        <v>19</v>
      </c>
      <c r="G235" t="s">
        <v>19</v>
      </c>
      <c r="H235" t="s">
        <v>83</v>
      </c>
      <c r="I235" t="s">
        <v>664</v>
      </c>
      <c r="J235">
        <v>66</v>
      </c>
      <c r="K235" t="s">
        <v>85</v>
      </c>
      <c r="L235" t="s">
        <v>86</v>
      </c>
      <c r="M235" t="s">
        <v>87</v>
      </c>
      <c r="N235">
        <v>2</v>
      </c>
      <c r="O235" s="1">
        <v>44538.497939814813</v>
      </c>
      <c r="P235" s="1">
        <v>44538.503750000003</v>
      </c>
      <c r="Q235">
        <v>30</v>
      </c>
      <c r="R235">
        <v>472</v>
      </c>
      <c r="S235" t="b">
        <v>0</v>
      </c>
      <c r="T235" t="s">
        <v>88</v>
      </c>
      <c r="U235" t="b">
        <v>0</v>
      </c>
      <c r="V235" t="s">
        <v>125</v>
      </c>
      <c r="W235" s="1">
        <v>44538.500393518516</v>
      </c>
      <c r="X235">
        <v>189</v>
      </c>
      <c r="Y235">
        <v>52</v>
      </c>
      <c r="Z235">
        <v>0</v>
      </c>
      <c r="AA235">
        <v>52</v>
      </c>
      <c r="AB235">
        <v>0</v>
      </c>
      <c r="AC235">
        <v>27</v>
      </c>
      <c r="AD235">
        <v>14</v>
      </c>
      <c r="AE235">
        <v>0</v>
      </c>
      <c r="AF235">
        <v>0</v>
      </c>
      <c r="AG235">
        <v>0</v>
      </c>
      <c r="AH235" t="s">
        <v>142</v>
      </c>
      <c r="AI235" s="1">
        <v>44538.503750000003</v>
      </c>
      <c r="AJ235">
        <v>283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14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665</v>
      </c>
      <c r="B236" t="s">
        <v>80</v>
      </c>
      <c r="C236" t="s">
        <v>666</v>
      </c>
      <c r="D236" t="s">
        <v>82</v>
      </c>
      <c r="E236" s="2" t="str">
        <f>HYPERLINK("capsilon://?command=openfolder&amp;siteaddress=FAM.docvelocity-na8.net&amp;folderid=FX2FB26C76-C288-D9D5-E2FF-F78E09C26756","FX211112657")</f>
        <v>FX211112657</v>
      </c>
      <c r="F236" t="s">
        <v>19</v>
      </c>
      <c r="G236" t="s">
        <v>19</v>
      </c>
      <c r="H236" t="s">
        <v>83</v>
      </c>
      <c r="I236" t="s">
        <v>667</v>
      </c>
      <c r="J236">
        <v>32</v>
      </c>
      <c r="K236" t="s">
        <v>85</v>
      </c>
      <c r="L236" t="s">
        <v>86</v>
      </c>
      <c r="M236" t="s">
        <v>87</v>
      </c>
      <c r="N236">
        <v>2</v>
      </c>
      <c r="O236" s="1">
        <v>44538.50199074074</v>
      </c>
      <c r="P236" s="1">
        <v>44538.513194444444</v>
      </c>
      <c r="Q236">
        <v>183</v>
      </c>
      <c r="R236">
        <v>785</v>
      </c>
      <c r="S236" t="b">
        <v>0</v>
      </c>
      <c r="T236" t="s">
        <v>88</v>
      </c>
      <c r="U236" t="b">
        <v>0</v>
      </c>
      <c r="V236" t="s">
        <v>132</v>
      </c>
      <c r="W236" s="1">
        <v>44538.507916666669</v>
      </c>
      <c r="X236">
        <v>376</v>
      </c>
      <c r="Y236">
        <v>39</v>
      </c>
      <c r="Z236">
        <v>0</v>
      </c>
      <c r="AA236">
        <v>39</v>
      </c>
      <c r="AB236">
        <v>0</v>
      </c>
      <c r="AC236">
        <v>32</v>
      </c>
      <c r="AD236">
        <v>-7</v>
      </c>
      <c r="AE236">
        <v>0</v>
      </c>
      <c r="AF236">
        <v>0</v>
      </c>
      <c r="AG236">
        <v>0</v>
      </c>
      <c r="AH236" t="s">
        <v>201</v>
      </c>
      <c r="AI236" s="1">
        <v>44538.513194444444</v>
      </c>
      <c r="AJ236">
        <v>406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668</v>
      </c>
      <c r="B237" t="s">
        <v>80</v>
      </c>
      <c r="C237" t="s">
        <v>666</v>
      </c>
      <c r="D237" t="s">
        <v>82</v>
      </c>
      <c r="E237" s="2" t="str">
        <f>HYPERLINK("capsilon://?command=openfolder&amp;siteaddress=FAM.docvelocity-na8.net&amp;folderid=FX2FB26C76-C288-D9D5-E2FF-F78E09C26756","FX211112657")</f>
        <v>FX211112657</v>
      </c>
      <c r="F237" t="s">
        <v>19</v>
      </c>
      <c r="G237" t="s">
        <v>19</v>
      </c>
      <c r="H237" t="s">
        <v>83</v>
      </c>
      <c r="I237" t="s">
        <v>669</v>
      </c>
      <c r="J237">
        <v>56</v>
      </c>
      <c r="K237" t="s">
        <v>85</v>
      </c>
      <c r="L237" t="s">
        <v>86</v>
      </c>
      <c r="M237" t="s">
        <v>87</v>
      </c>
      <c r="N237">
        <v>2</v>
      </c>
      <c r="O237" s="1">
        <v>44538.502928240741</v>
      </c>
      <c r="P237" s="1">
        <v>44538.520532407405</v>
      </c>
      <c r="Q237">
        <v>417</v>
      </c>
      <c r="R237">
        <v>1104</v>
      </c>
      <c r="S237" t="b">
        <v>0</v>
      </c>
      <c r="T237" t="s">
        <v>88</v>
      </c>
      <c r="U237" t="b">
        <v>0</v>
      </c>
      <c r="V237" t="s">
        <v>611</v>
      </c>
      <c r="W237" s="1">
        <v>44538.513506944444</v>
      </c>
      <c r="X237">
        <v>791</v>
      </c>
      <c r="Y237">
        <v>49</v>
      </c>
      <c r="Z237">
        <v>0</v>
      </c>
      <c r="AA237">
        <v>49</v>
      </c>
      <c r="AB237">
        <v>0</v>
      </c>
      <c r="AC237">
        <v>28</v>
      </c>
      <c r="AD237">
        <v>7</v>
      </c>
      <c r="AE237">
        <v>0</v>
      </c>
      <c r="AF237">
        <v>0</v>
      </c>
      <c r="AG237">
        <v>0</v>
      </c>
      <c r="AH237" t="s">
        <v>319</v>
      </c>
      <c r="AI237" s="1">
        <v>44538.520532407405</v>
      </c>
      <c r="AJ237">
        <v>313</v>
      </c>
      <c r="AK237">
        <v>2</v>
      </c>
      <c r="AL237">
        <v>0</v>
      </c>
      <c r="AM237">
        <v>2</v>
      </c>
      <c r="AN237">
        <v>0</v>
      </c>
      <c r="AO237">
        <v>2</v>
      </c>
      <c r="AP237">
        <v>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670</v>
      </c>
      <c r="B238" t="s">
        <v>80</v>
      </c>
      <c r="C238" t="s">
        <v>666</v>
      </c>
      <c r="D238" t="s">
        <v>82</v>
      </c>
      <c r="E238" s="2" t="str">
        <f>HYPERLINK("capsilon://?command=openfolder&amp;siteaddress=FAM.docvelocity-na8.net&amp;folderid=FX2FB26C76-C288-D9D5-E2FF-F78E09C26756","FX211112657")</f>
        <v>FX211112657</v>
      </c>
      <c r="F238" t="s">
        <v>19</v>
      </c>
      <c r="G238" t="s">
        <v>19</v>
      </c>
      <c r="H238" t="s">
        <v>83</v>
      </c>
      <c r="I238" t="s">
        <v>671</v>
      </c>
      <c r="J238">
        <v>80</v>
      </c>
      <c r="K238" t="s">
        <v>85</v>
      </c>
      <c r="L238" t="s">
        <v>86</v>
      </c>
      <c r="M238" t="s">
        <v>87</v>
      </c>
      <c r="N238">
        <v>2</v>
      </c>
      <c r="O238" s="1">
        <v>44538.503796296296</v>
      </c>
      <c r="P238" s="1">
        <v>44538.522673611114</v>
      </c>
      <c r="Q238">
        <v>397</v>
      </c>
      <c r="R238">
        <v>1234</v>
      </c>
      <c r="S238" t="b">
        <v>0</v>
      </c>
      <c r="T238" t="s">
        <v>88</v>
      </c>
      <c r="U238" t="b">
        <v>0</v>
      </c>
      <c r="V238" t="s">
        <v>588</v>
      </c>
      <c r="W238" s="1">
        <v>44538.51394675926</v>
      </c>
      <c r="X238">
        <v>801</v>
      </c>
      <c r="Y238">
        <v>90</v>
      </c>
      <c r="Z238">
        <v>0</v>
      </c>
      <c r="AA238">
        <v>90</v>
      </c>
      <c r="AB238">
        <v>0</v>
      </c>
      <c r="AC238">
        <v>58</v>
      </c>
      <c r="AD238">
        <v>-10</v>
      </c>
      <c r="AE238">
        <v>0</v>
      </c>
      <c r="AF238">
        <v>0</v>
      </c>
      <c r="AG238">
        <v>0</v>
      </c>
      <c r="AH238" t="s">
        <v>89</v>
      </c>
      <c r="AI238" s="1">
        <v>44538.522673611114</v>
      </c>
      <c r="AJ238">
        <v>433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-11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672</v>
      </c>
      <c r="B239" t="s">
        <v>80</v>
      </c>
      <c r="C239" t="s">
        <v>666</v>
      </c>
      <c r="D239" t="s">
        <v>82</v>
      </c>
      <c r="E239" s="2" t="str">
        <f>HYPERLINK("capsilon://?command=openfolder&amp;siteaddress=FAM.docvelocity-na8.net&amp;folderid=FX2FB26C76-C288-D9D5-E2FF-F78E09C26756","FX211112657")</f>
        <v>FX211112657</v>
      </c>
      <c r="F239" t="s">
        <v>19</v>
      </c>
      <c r="G239" t="s">
        <v>19</v>
      </c>
      <c r="H239" t="s">
        <v>83</v>
      </c>
      <c r="I239" t="s">
        <v>673</v>
      </c>
      <c r="J239">
        <v>70</v>
      </c>
      <c r="K239" t="s">
        <v>85</v>
      </c>
      <c r="L239" t="s">
        <v>86</v>
      </c>
      <c r="M239" t="s">
        <v>87</v>
      </c>
      <c r="N239">
        <v>2</v>
      </c>
      <c r="O239" s="1">
        <v>44538.504699074074</v>
      </c>
      <c r="P239" s="1">
        <v>44538.525682870371</v>
      </c>
      <c r="Q239">
        <v>921</v>
      </c>
      <c r="R239">
        <v>892</v>
      </c>
      <c r="S239" t="b">
        <v>0</v>
      </c>
      <c r="T239" t="s">
        <v>88</v>
      </c>
      <c r="U239" t="b">
        <v>0</v>
      </c>
      <c r="V239" t="s">
        <v>121</v>
      </c>
      <c r="W239" s="1">
        <v>44538.510810185187</v>
      </c>
      <c r="X239">
        <v>438</v>
      </c>
      <c r="Y239">
        <v>80</v>
      </c>
      <c r="Z239">
        <v>0</v>
      </c>
      <c r="AA239">
        <v>80</v>
      </c>
      <c r="AB239">
        <v>0</v>
      </c>
      <c r="AC239">
        <v>57</v>
      </c>
      <c r="AD239">
        <v>-10</v>
      </c>
      <c r="AE239">
        <v>0</v>
      </c>
      <c r="AF239">
        <v>0</v>
      </c>
      <c r="AG239">
        <v>0</v>
      </c>
      <c r="AH239" t="s">
        <v>319</v>
      </c>
      <c r="AI239" s="1">
        <v>44538.525682870371</v>
      </c>
      <c r="AJ239">
        <v>444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-10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674</v>
      </c>
      <c r="B240" t="s">
        <v>80</v>
      </c>
      <c r="C240" t="s">
        <v>666</v>
      </c>
      <c r="D240" t="s">
        <v>82</v>
      </c>
      <c r="E240" s="2" t="str">
        <f>HYPERLINK("capsilon://?command=openfolder&amp;siteaddress=FAM.docvelocity-na8.net&amp;folderid=FX2FB26C76-C288-D9D5-E2FF-F78E09C26756","FX211112657")</f>
        <v>FX211112657</v>
      </c>
      <c r="F240" t="s">
        <v>19</v>
      </c>
      <c r="G240" t="s">
        <v>19</v>
      </c>
      <c r="H240" t="s">
        <v>83</v>
      </c>
      <c r="I240" t="s">
        <v>675</v>
      </c>
      <c r="J240">
        <v>70</v>
      </c>
      <c r="K240" t="s">
        <v>85</v>
      </c>
      <c r="L240" t="s">
        <v>86</v>
      </c>
      <c r="M240" t="s">
        <v>87</v>
      </c>
      <c r="N240">
        <v>2</v>
      </c>
      <c r="O240" s="1">
        <v>44538.505590277775</v>
      </c>
      <c r="P240" s="1">
        <v>44538.527569444443</v>
      </c>
      <c r="Q240">
        <v>1019</v>
      </c>
      <c r="R240">
        <v>880</v>
      </c>
      <c r="S240" t="b">
        <v>0</v>
      </c>
      <c r="T240" t="s">
        <v>88</v>
      </c>
      <c r="U240" t="b">
        <v>0</v>
      </c>
      <c r="V240" t="s">
        <v>132</v>
      </c>
      <c r="W240" s="1">
        <v>44538.513229166667</v>
      </c>
      <c r="X240">
        <v>458</v>
      </c>
      <c r="Y240">
        <v>74</v>
      </c>
      <c r="Z240">
        <v>0</v>
      </c>
      <c r="AA240">
        <v>74</v>
      </c>
      <c r="AB240">
        <v>0</v>
      </c>
      <c r="AC240">
        <v>49</v>
      </c>
      <c r="AD240">
        <v>-4</v>
      </c>
      <c r="AE240">
        <v>0</v>
      </c>
      <c r="AF240">
        <v>0</v>
      </c>
      <c r="AG240">
        <v>0</v>
      </c>
      <c r="AH240" t="s">
        <v>89</v>
      </c>
      <c r="AI240" s="1">
        <v>44538.527569444443</v>
      </c>
      <c r="AJ240">
        <v>422</v>
      </c>
      <c r="AK240">
        <v>6</v>
      </c>
      <c r="AL240">
        <v>0</v>
      </c>
      <c r="AM240">
        <v>6</v>
      </c>
      <c r="AN240">
        <v>0</v>
      </c>
      <c r="AO240">
        <v>6</v>
      </c>
      <c r="AP240">
        <v>-10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676</v>
      </c>
      <c r="B241" t="s">
        <v>80</v>
      </c>
      <c r="C241" t="s">
        <v>666</v>
      </c>
      <c r="D241" t="s">
        <v>82</v>
      </c>
      <c r="E241" s="2" t="str">
        <f>HYPERLINK("capsilon://?command=openfolder&amp;siteaddress=FAM.docvelocity-na8.net&amp;folderid=FX2FB26C76-C288-D9D5-E2FF-F78E09C26756","FX211112657")</f>
        <v>FX211112657</v>
      </c>
      <c r="F241" t="s">
        <v>19</v>
      </c>
      <c r="G241" t="s">
        <v>19</v>
      </c>
      <c r="H241" t="s">
        <v>83</v>
      </c>
      <c r="I241" t="s">
        <v>677</v>
      </c>
      <c r="J241">
        <v>59</v>
      </c>
      <c r="K241" t="s">
        <v>85</v>
      </c>
      <c r="L241" t="s">
        <v>86</v>
      </c>
      <c r="M241" t="s">
        <v>87</v>
      </c>
      <c r="N241">
        <v>2</v>
      </c>
      <c r="O241" s="1">
        <v>44538.506550925929</v>
      </c>
      <c r="P241" s="1">
        <v>44538.525324074071</v>
      </c>
      <c r="Q241">
        <v>889</v>
      </c>
      <c r="R241">
        <v>733</v>
      </c>
      <c r="S241" t="b">
        <v>0</v>
      </c>
      <c r="T241" t="s">
        <v>88</v>
      </c>
      <c r="U241" t="b">
        <v>0</v>
      </c>
      <c r="V241" t="s">
        <v>121</v>
      </c>
      <c r="W241" s="1">
        <v>44538.516863425924</v>
      </c>
      <c r="X241">
        <v>522</v>
      </c>
      <c r="Y241">
        <v>54</v>
      </c>
      <c r="Z241">
        <v>0</v>
      </c>
      <c r="AA241">
        <v>54</v>
      </c>
      <c r="AB241">
        <v>0</v>
      </c>
      <c r="AC241">
        <v>12</v>
      </c>
      <c r="AD241">
        <v>5</v>
      </c>
      <c r="AE241">
        <v>0</v>
      </c>
      <c r="AF241">
        <v>0</v>
      </c>
      <c r="AG241">
        <v>0</v>
      </c>
      <c r="AH241" t="s">
        <v>168</v>
      </c>
      <c r="AI241" s="1">
        <v>44538.525324074071</v>
      </c>
      <c r="AJ241">
        <v>211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678</v>
      </c>
      <c r="B242" t="s">
        <v>80</v>
      </c>
      <c r="C242" t="s">
        <v>666</v>
      </c>
      <c r="D242" t="s">
        <v>82</v>
      </c>
      <c r="E242" s="2" t="str">
        <f>HYPERLINK("capsilon://?command=openfolder&amp;siteaddress=FAM.docvelocity-na8.net&amp;folderid=FX2FB26C76-C288-D9D5-E2FF-F78E09C26756","FX211112657")</f>
        <v>FX211112657</v>
      </c>
      <c r="F242" t="s">
        <v>19</v>
      </c>
      <c r="G242" t="s">
        <v>19</v>
      </c>
      <c r="H242" t="s">
        <v>83</v>
      </c>
      <c r="I242" t="s">
        <v>679</v>
      </c>
      <c r="J242">
        <v>44</v>
      </c>
      <c r="K242" t="s">
        <v>85</v>
      </c>
      <c r="L242" t="s">
        <v>86</v>
      </c>
      <c r="M242" t="s">
        <v>87</v>
      </c>
      <c r="N242">
        <v>2</v>
      </c>
      <c r="O242" s="1">
        <v>44538.507581018515</v>
      </c>
      <c r="P242" s="1">
        <v>44538.527372685188</v>
      </c>
      <c r="Q242">
        <v>1145</v>
      </c>
      <c r="R242">
        <v>565</v>
      </c>
      <c r="S242" t="b">
        <v>0</v>
      </c>
      <c r="T242" t="s">
        <v>88</v>
      </c>
      <c r="U242" t="b">
        <v>0</v>
      </c>
      <c r="V242" t="s">
        <v>132</v>
      </c>
      <c r="W242" s="1">
        <v>44538.518287037034</v>
      </c>
      <c r="X242">
        <v>388</v>
      </c>
      <c r="Y242">
        <v>76</v>
      </c>
      <c r="Z242">
        <v>0</v>
      </c>
      <c r="AA242">
        <v>76</v>
      </c>
      <c r="AB242">
        <v>0</v>
      </c>
      <c r="AC242">
        <v>61</v>
      </c>
      <c r="AD242">
        <v>-32</v>
      </c>
      <c r="AE242">
        <v>0</v>
      </c>
      <c r="AF242">
        <v>0</v>
      </c>
      <c r="AG242">
        <v>0</v>
      </c>
      <c r="AH242" t="s">
        <v>168</v>
      </c>
      <c r="AI242" s="1">
        <v>44538.527372685188</v>
      </c>
      <c r="AJ242">
        <v>177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-32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680</v>
      </c>
      <c r="B243" t="s">
        <v>80</v>
      </c>
      <c r="C243" t="s">
        <v>681</v>
      </c>
      <c r="D243" t="s">
        <v>82</v>
      </c>
      <c r="E243" s="2" t="str">
        <f>HYPERLINK("capsilon://?command=openfolder&amp;siteaddress=FAM.docvelocity-na8.net&amp;folderid=FXA7030222-3EF1-5B1A-347E-F2B5F0F79403","FX21115958")</f>
        <v>FX21115958</v>
      </c>
      <c r="F243" t="s">
        <v>19</v>
      </c>
      <c r="G243" t="s">
        <v>19</v>
      </c>
      <c r="H243" t="s">
        <v>83</v>
      </c>
      <c r="I243" t="s">
        <v>682</v>
      </c>
      <c r="J243">
        <v>66</v>
      </c>
      <c r="K243" t="s">
        <v>85</v>
      </c>
      <c r="L243" t="s">
        <v>86</v>
      </c>
      <c r="M243" t="s">
        <v>87</v>
      </c>
      <c r="N243">
        <v>2</v>
      </c>
      <c r="O243" s="1">
        <v>44538.507905092592</v>
      </c>
      <c r="P243" s="1">
        <v>44538.528101851851</v>
      </c>
      <c r="Q243">
        <v>1119</v>
      </c>
      <c r="R243">
        <v>626</v>
      </c>
      <c r="S243" t="b">
        <v>0</v>
      </c>
      <c r="T243" t="s">
        <v>88</v>
      </c>
      <c r="U243" t="b">
        <v>0</v>
      </c>
      <c r="V243" t="s">
        <v>132</v>
      </c>
      <c r="W243" s="1">
        <v>44538.521226851852</v>
      </c>
      <c r="X243">
        <v>225</v>
      </c>
      <c r="Y243">
        <v>52</v>
      </c>
      <c r="Z243">
        <v>0</v>
      </c>
      <c r="AA243">
        <v>52</v>
      </c>
      <c r="AB243">
        <v>0</v>
      </c>
      <c r="AC243">
        <v>36</v>
      </c>
      <c r="AD243">
        <v>14</v>
      </c>
      <c r="AE243">
        <v>0</v>
      </c>
      <c r="AF243">
        <v>0</v>
      </c>
      <c r="AG243">
        <v>0</v>
      </c>
      <c r="AH243" t="s">
        <v>319</v>
      </c>
      <c r="AI243" s="1">
        <v>44538.528101851851</v>
      </c>
      <c r="AJ243">
        <v>208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14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683</v>
      </c>
      <c r="B244" t="s">
        <v>80</v>
      </c>
      <c r="C244" t="s">
        <v>370</v>
      </c>
      <c r="D244" t="s">
        <v>82</v>
      </c>
      <c r="E244" s="2" t="str">
        <f>HYPERLINK("capsilon://?command=openfolder&amp;siteaddress=FAM.docvelocity-na8.net&amp;folderid=FX76F2CC31-8F69-E461-A4BE-F00D5DC13B3D","FX21115732")</f>
        <v>FX21115732</v>
      </c>
      <c r="F244" t="s">
        <v>19</v>
      </c>
      <c r="G244" t="s">
        <v>19</v>
      </c>
      <c r="H244" t="s">
        <v>83</v>
      </c>
      <c r="I244" t="s">
        <v>684</v>
      </c>
      <c r="J244">
        <v>66</v>
      </c>
      <c r="K244" t="s">
        <v>85</v>
      </c>
      <c r="L244" t="s">
        <v>86</v>
      </c>
      <c r="M244" t="s">
        <v>87</v>
      </c>
      <c r="N244">
        <v>2</v>
      </c>
      <c r="O244" s="1">
        <v>44538.519317129627</v>
      </c>
      <c r="P244" s="1">
        <v>44538.57271990741</v>
      </c>
      <c r="Q244">
        <v>3199</v>
      </c>
      <c r="R244">
        <v>1415</v>
      </c>
      <c r="S244" t="b">
        <v>0</v>
      </c>
      <c r="T244" t="s">
        <v>88</v>
      </c>
      <c r="U244" t="b">
        <v>0</v>
      </c>
      <c r="V244" t="s">
        <v>136</v>
      </c>
      <c r="W244" s="1">
        <v>44538.521423611113</v>
      </c>
      <c r="X244">
        <v>170</v>
      </c>
      <c r="Y244">
        <v>52</v>
      </c>
      <c r="Z244">
        <v>0</v>
      </c>
      <c r="AA244">
        <v>52</v>
      </c>
      <c r="AB244">
        <v>0</v>
      </c>
      <c r="AC244">
        <v>19</v>
      </c>
      <c r="AD244">
        <v>14</v>
      </c>
      <c r="AE244">
        <v>0</v>
      </c>
      <c r="AF244">
        <v>0</v>
      </c>
      <c r="AG244">
        <v>0</v>
      </c>
      <c r="AH244" t="s">
        <v>168</v>
      </c>
      <c r="AI244" s="1">
        <v>44538.57271990741</v>
      </c>
      <c r="AJ244">
        <v>149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685</v>
      </c>
      <c r="B245" t="s">
        <v>80</v>
      </c>
      <c r="C245" t="s">
        <v>686</v>
      </c>
      <c r="D245" t="s">
        <v>82</v>
      </c>
      <c r="E245" s="2" t="str">
        <f>HYPERLINK("capsilon://?command=openfolder&amp;siteaddress=FAM.docvelocity-na8.net&amp;folderid=FX58167B96-0B33-48CB-108A-EDF66A297366","FX21117743")</f>
        <v>FX21117743</v>
      </c>
      <c r="F245" t="s">
        <v>19</v>
      </c>
      <c r="G245" t="s">
        <v>19</v>
      </c>
      <c r="H245" t="s">
        <v>83</v>
      </c>
      <c r="I245" t="s">
        <v>687</v>
      </c>
      <c r="J245">
        <v>66</v>
      </c>
      <c r="K245" t="s">
        <v>85</v>
      </c>
      <c r="L245" t="s">
        <v>86</v>
      </c>
      <c r="M245" t="s">
        <v>87</v>
      </c>
      <c r="N245">
        <v>1</v>
      </c>
      <c r="O245" s="1">
        <v>44538.521377314813</v>
      </c>
      <c r="P245" s="1">
        <v>44538.567303240743</v>
      </c>
      <c r="Q245">
        <v>3596</v>
      </c>
      <c r="R245">
        <v>372</v>
      </c>
      <c r="S245" t="b">
        <v>0</v>
      </c>
      <c r="T245" t="s">
        <v>88</v>
      </c>
      <c r="U245" t="b">
        <v>0</v>
      </c>
      <c r="V245" t="s">
        <v>125</v>
      </c>
      <c r="W245" s="1">
        <v>44538.567303240743</v>
      </c>
      <c r="X245">
        <v>318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66</v>
      </c>
      <c r="AE245">
        <v>52</v>
      </c>
      <c r="AF245">
        <v>0</v>
      </c>
      <c r="AG245">
        <v>1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688</v>
      </c>
      <c r="B246" t="s">
        <v>80</v>
      </c>
      <c r="C246" t="s">
        <v>686</v>
      </c>
      <c r="D246" t="s">
        <v>82</v>
      </c>
      <c r="E246" s="2" t="str">
        <f>HYPERLINK("capsilon://?command=openfolder&amp;siteaddress=FAM.docvelocity-na8.net&amp;folderid=FX58167B96-0B33-48CB-108A-EDF66A297366","FX21117743")</f>
        <v>FX21117743</v>
      </c>
      <c r="F246" t="s">
        <v>19</v>
      </c>
      <c r="G246" t="s">
        <v>19</v>
      </c>
      <c r="H246" t="s">
        <v>83</v>
      </c>
      <c r="I246" t="s">
        <v>689</v>
      </c>
      <c r="J246">
        <v>66</v>
      </c>
      <c r="K246" t="s">
        <v>85</v>
      </c>
      <c r="L246" t="s">
        <v>86</v>
      </c>
      <c r="M246" t="s">
        <v>87</v>
      </c>
      <c r="N246">
        <v>1</v>
      </c>
      <c r="O246" s="1">
        <v>44538.521724537037</v>
      </c>
      <c r="P246" s="1">
        <v>44538.5705787037</v>
      </c>
      <c r="Q246">
        <v>3920</v>
      </c>
      <c r="R246">
        <v>301</v>
      </c>
      <c r="S246" t="b">
        <v>0</v>
      </c>
      <c r="T246" t="s">
        <v>88</v>
      </c>
      <c r="U246" t="b">
        <v>0</v>
      </c>
      <c r="V246" t="s">
        <v>125</v>
      </c>
      <c r="W246" s="1">
        <v>44538.5705787037</v>
      </c>
      <c r="X246">
        <v>283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66</v>
      </c>
      <c r="AE246">
        <v>52</v>
      </c>
      <c r="AF246">
        <v>0</v>
      </c>
      <c r="AG246">
        <v>1</v>
      </c>
      <c r="AH246" t="s">
        <v>88</v>
      </c>
      <c r="AI246" t="s">
        <v>88</v>
      </c>
      <c r="AJ246" t="s">
        <v>88</v>
      </c>
      <c r="AK246" t="s">
        <v>88</v>
      </c>
      <c r="AL246" t="s">
        <v>88</v>
      </c>
      <c r="AM246" t="s">
        <v>88</v>
      </c>
      <c r="AN246" t="s">
        <v>88</v>
      </c>
      <c r="AO246" t="s">
        <v>88</v>
      </c>
      <c r="AP246" t="s">
        <v>88</v>
      </c>
      <c r="AQ246" t="s">
        <v>88</v>
      </c>
      <c r="AR246" t="s">
        <v>88</v>
      </c>
      <c r="AS246" t="s">
        <v>88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690</v>
      </c>
      <c r="B247" t="s">
        <v>80</v>
      </c>
      <c r="C247" t="s">
        <v>234</v>
      </c>
      <c r="D247" t="s">
        <v>82</v>
      </c>
      <c r="E247" s="2" t="str">
        <f>HYPERLINK("capsilon://?command=openfolder&amp;siteaddress=FAM.docvelocity-na8.net&amp;folderid=FX3890FCED-EBC3-A51E-DBDB-8B94F7D21B4D","FX211110066")</f>
        <v>FX211110066</v>
      </c>
      <c r="F247" t="s">
        <v>19</v>
      </c>
      <c r="G247" t="s">
        <v>19</v>
      </c>
      <c r="H247" t="s">
        <v>83</v>
      </c>
      <c r="I247" t="s">
        <v>691</v>
      </c>
      <c r="J247">
        <v>80</v>
      </c>
      <c r="K247" t="s">
        <v>85</v>
      </c>
      <c r="L247" t="s">
        <v>86</v>
      </c>
      <c r="M247" t="s">
        <v>87</v>
      </c>
      <c r="N247">
        <v>2</v>
      </c>
      <c r="O247" s="1">
        <v>44538.540034722224</v>
      </c>
      <c r="P247" s="1">
        <v>44538.574525462966</v>
      </c>
      <c r="Q247">
        <v>2666</v>
      </c>
      <c r="R247">
        <v>314</v>
      </c>
      <c r="S247" t="b">
        <v>0</v>
      </c>
      <c r="T247" t="s">
        <v>88</v>
      </c>
      <c r="U247" t="b">
        <v>0</v>
      </c>
      <c r="V247" t="s">
        <v>136</v>
      </c>
      <c r="W247" s="1">
        <v>44538.554479166669</v>
      </c>
      <c r="X247">
        <v>159</v>
      </c>
      <c r="Y247">
        <v>51</v>
      </c>
      <c r="Z247">
        <v>0</v>
      </c>
      <c r="AA247">
        <v>51</v>
      </c>
      <c r="AB247">
        <v>0</v>
      </c>
      <c r="AC247">
        <v>15</v>
      </c>
      <c r="AD247">
        <v>29</v>
      </c>
      <c r="AE247">
        <v>0</v>
      </c>
      <c r="AF247">
        <v>0</v>
      </c>
      <c r="AG247">
        <v>0</v>
      </c>
      <c r="AH247" t="s">
        <v>168</v>
      </c>
      <c r="AI247" s="1">
        <v>44538.574525462966</v>
      </c>
      <c r="AJ247">
        <v>155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29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692</v>
      </c>
      <c r="B248" t="s">
        <v>80</v>
      </c>
      <c r="C248" t="s">
        <v>642</v>
      </c>
      <c r="D248" t="s">
        <v>82</v>
      </c>
      <c r="E248" s="2" t="str">
        <f>HYPERLINK("capsilon://?command=openfolder&amp;siteaddress=FAM.docvelocity-na8.net&amp;folderid=FX36FE617A-438C-C195-D757-97FF70AD367A","FX21118812")</f>
        <v>FX21118812</v>
      </c>
      <c r="F248" t="s">
        <v>19</v>
      </c>
      <c r="G248" t="s">
        <v>19</v>
      </c>
      <c r="H248" t="s">
        <v>83</v>
      </c>
      <c r="I248" t="s">
        <v>693</v>
      </c>
      <c r="J248">
        <v>66</v>
      </c>
      <c r="K248" t="s">
        <v>85</v>
      </c>
      <c r="L248" t="s">
        <v>86</v>
      </c>
      <c r="M248" t="s">
        <v>87</v>
      </c>
      <c r="N248">
        <v>2</v>
      </c>
      <c r="O248" s="1">
        <v>44538.554247685184</v>
      </c>
      <c r="P248" s="1">
        <v>44538.578888888886</v>
      </c>
      <c r="Q248">
        <v>1177</v>
      </c>
      <c r="R248">
        <v>952</v>
      </c>
      <c r="S248" t="b">
        <v>0</v>
      </c>
      <c r="T248" t="s">
        <v>88</v>
      </c>
      <c r="U248" t="b">
        <v>0</v>
      </c>
      <c r="V248" t="s">
        <v>136</v>
      </c>
      <c r="W248" s="1">
        <v>44538.560763888891</v>
      </c>
      <c r="X248">
        <v>542</v>
      </c>
      <c r="Y248">
        <v>52</v>
      </c>
      <c r="Z248">
        <v>0</v>
      </c>
      <c r="AA248">
        <v>52</v>
      </c>
      <c r="AB248">
        <v>0</v>
      </c>
      <c r="AC248">
        <v>49</v>
      </c>
      <c r="AD248">
        <v>14</v>
      </c>
      <c r="AE248">
        <v>0</v>
      </c>
      <c r="AF248">
        <v>0</v>
      </c>
      <c r="AG248">
        <v>0</v>
      </c>
      <c r="AH248" t="s">
        <v>168</v>
      </c>
      <c r="AI248" s="1">
        <v>44538.578888888886</v>
      </c>
      <c r="AJ248">
        <v>376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694</v>
      </c>
      <c r="B249" t="s">
        <v>80</v>
      </c>
      <c r="C249" t="s">
        <v>642</v>
      </c>
      <c r="D249" t="s">
        <v>82</v>
      </c>
      <c r="E249" s="2" t="str">
        <f>HYPERLINK("capsilon://?command=openfolder&amp;siteaddress=FAM.docvelocity-na8.net&amp;folderid=FX36FE617A-438C-C195-D757-97FF70AD367A","FX21118812")</f>
        <v>FX21118812</v>
      </c>
      <c r="F249" t="s">
        <v>19</v>
      </c>
      <c r="G249" t="s">
        <v>19</v>
      </c>
      <c r="H249" t="s">
        <v>83</v>
      </c>
      <c r="I249" t="s">
        <v>695</v>
      </c>
      <c r="J249">
        <v>126</v>
      </c>
      <c r="K249" t="s">
        <v>85</v>
      </c>
      <c r="L249" t="s">
        <v>86</v>
      </c>
      <c r="M249" t="s">
        <v>87</v>
      </c>
      <c r="N249">
        <v>1</v>
      </c>
      <c r="O249" s="1">
        <v>44538.556597222225</v>
      </c>
      <c r="P249" s="1">
        <v>44538.577465277776</v>
      </c>
      <c r="Q249">
        <v>1156</v>
      </c>
      <c r="R249">
        <v>647</v>
      </c>
      <c r="S249" t="b">
        <v>0</v>
      </c>
      <c r="T249" t="s">
        <v>88</v>
      </c>
      <c r="U249" t="b">
        <v>0</v>
      </c>
      <c r="V249" t="s">
        <v>121</v>
      </c>
      <c r="W249" s="1">
        <v>44538.577465277776</v>
      </c>
      <c r="X249">
        <v>605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126</v>
      </c>
      <c r="AE249">
        <v>107</v>
      </c>
      <c r="AF249">
        <v>0</v>
      </c>
      <c r="AG249">
        <v>5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696</v>
      </c>
      <c r="B250" t="s">
        <v>80</v>
      </c>
      <c r="C250" t="s">
        <v>697</v>
      </c>
      <c r="D250" t="s">
        <v>82</v>
      </c>
      <c r="E250" s="2" t="str">
        <f>HYPERLINK("capsilon://?command=openfolder&amp;siteaddress=FAM.docvelocity-na8.net&amp;folderid=FXB6822EF6-BCBC-35E9-C0BF-D202C7C911A0","FX211113985")</f>
        <v>FX211113985</v>
      </c>
      <c r="F250" t="s">
        <v>19</v>
      </c>
      <c r="G250" t="s">
        <v>19</v>
      </c>
      <c r="H250" t="s">
        <v>83</v>
      </c>
      <c r="I250" t="s">
        <v>698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44538.563668981478</v>
      </c>
      <c r="P250" s="1">
        <v>44538.579074074078</v>
      </c>
      <c r="Q250">
        <v>1251</v>
      </c>
      <c r="R250">
        <v>80</v>
      </c>
      <c r="S250" t="b">
        <v>0</v>
      </c>
      <c r="T250" t="s">
        <v>88</v>
      </c>
      <c r="U250" t="b">
        <v>0</v>
      </c>
      <c r="V250" t="s">
        <v>132</v>
      </c>
      <c r="W250" s="1">
        <v>44538.564085648148</v>
      </c>
      <c r="X250">
        <v>31</v>
      </c>
      <c r="Y250">
        <v>0</v>
      </c>
      <c r="Z250">
        <v>0</v>
      </c>
      <c r="AA250">
        <v>0</v>
      </c>
      <c r="AB250">
        <v>21</v>
      </c>
      <c r="AC250">
        <v>0</v>
      </c>
      <c r="AD250">
        <v>28</v>
      </c>
      <c r="AE250">
        <v>0</v>
      </c>
      <c r="AF250">
        <v>0</v>
      </c>
      <c r="AG250">
        <v>0</v>
      </c>
      <c r="AH250" t="s">
        <v>168</v>
      </c>
      <c r="AI250" s="1">
        <v>44538.579074074078</v>
      </c>
      <c r="AJ250">
        <v>15</v>
      </c>
      <c r="AK250">
        <v>0</v>
      </c>
      <c r="AL250">
        <v>0</v>
      </c>
      <c r="AM250">
        <v>0</v>
      </c>
      <c r="AN250">
        <v>21</v>
      </c>
      <c r="AO250">
        <v>0</v>
      </c>
      <c r="AP250">
        <v>28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699</v>
      </c>
      <c r="B251" t="s">
        <v>80</v>
      </c>
      <c r="C251" t="s">
        <v>436</v>
      </c>
      <c r="D251" t="s">
        <v>82</v>
      </c>
      <c r="E251" s="2" t="str">
        <f>HYPERLINK("capsilon://?command=openfolder&amp;siteaddress=FAM.docvelocity-na8.net&amp;folderid=FX3BDA83E4-15F7-0D15-3F67-243578880310","FX211011220")</f>
        <v>FX211011220</v>
      </c>
      <c r="F251" t="s">
        <v>19</v>
      </c>
      <c r="G251" t="s">
        <v>19</v>
      </c>
      <c r="H251" t="s">
        <v>83</v>
      </c>
      <c r="I251" t="s">
        <v>700</v>
      </c>
      <c r="J251">
        <v>66</v>
      </c>
      <c r="K251" t="s">
        <v>85</v>
      </c>
      <c r="L251" t="s">
        <v>86</v>
      </c>
      <c r="M251" t="s">
        <v>87</v>
      </c>
      <c r="N251">
        <v>2</v>
      </c>
      <c r="O251" s="1">
        <v>44538.567916666667</v>
      </c>
      <c r="P251" s="1">
        <v>44538.658495370371</v>
      </c>
      <c r="Q251">
        <v>5553</v>
      </c>
      <c r="R251">
        <v>2273</v>
      </c>
      <c r="S251" t="b">
        <v>0</v>
      </c>
      <c r="T251" t="s">
        <v>88</v>
      </c>
      <c r="U251" t="b">
        <v>0</v>
      </c>
      <c r="V251" t="s">
        <v>458</v>
      </c>
      <c r="W251" s="1">
        <v>44538.628923611112</v>
      </c>
      <c r="X251">
        <v>2041</v>
      </c>
      <c r="Y251">
        <v>52</v>
      </c>
      <c r="Z251">
        <v>0</v>
      </c>
      <c r="AA251">
        <v>52</v>
      </c>
      <c r="AB251">
        <v>0</v>
      </c>
      <c r="AC251">
        <v>42</v>
      </c>
      <c r="AD251">
        <v>14</v>
      </c>
      <c r="AE251">
        <v>0</v>
      </c>
      <c r="AF251">
        <v>0</v>
      </c>
      <c r="AG251">
        <v>0</v>
      </c>
      <c r="AH251" t="s">
        <v>168</v>
      </c>
      <c r="AI251" s="1">
        <v>44538.658495370371</v>
      </c>
      <c r="AJ251">
        <v>207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13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701</v>
      </c>
      <c r="B252" t="s">
        <v>80</v>
      </c>
      <c r="C252" t="s">
        <v>686</v>
      </c>
      <c r="D252" t="s">
        <v>82</v>
      </c>
      <c r="E252" s="2" t="str">
        <f>HYPERLINK("capsilon://?command=openfolder&amp;siteaddress=FAM.docvelocity-na8.net&amp;folderid=FX58167B96-0B33-48CB-108A-EDF66A297366","FX21117743")</f>
        <v>FX21117743</v>
      </c>
      <c r="F252" t="s">
        <v>19</v>
      </c>
      <c r="G252" t="s">
        <v>19</v>
      </c>
      <c r="H252" t="s">
        <v>83</v>
      </c>
      <c r="I252" t="s">
        <v>687</v>
      </c>
      <c r="J252">
        <v>38</v>
      </c>
      <c r="K252" t="s">
        <v>85</v>
      </c>
      <c r="L252" t="s">
        <v>86</v>
      </c>
      <c r="M252" t="s">
        <v>82</v>
      </c>
      <c r="N252">
        <v>2</v>
      </c>
      <c r="O252" s="1">
        <v>44538.572453703702</v>
      </c>
      <c r="P252" s="1">
        <v>44538.619525462964</v>
      </c>
      <c r="Q252">
        <v>3247</v>
      </c>
      <c r="R252">
        <v>820</v>
      </c>
      <c r="S252" t="b">
        <v>0</v>
      </c>
      <c r="T252" t="s">
        <v>702</v>
      </c>
      <c r="U252" t="b">
        <v>1</v>
      </c>
      <c r="V252" t="s">
        <v>136</v>
      </c>
      <c r="W252" s="1">
        <v>44538.582662037035</v>
      </c>
      <c r="X252">
        <v>763</v>
      </c>
      <c r="Y252">
        <v>37</v>
      </c>
      <c r="Z252">
        <v>0</v>
      </c>
      <c r="AA252">
        <v>37</v>
      </c>
      <c r="AB252">
        <v>0</v>
      </c>
      <c r="AC252">
        <v>22</v>
      </c>
      <c r="AD252">
        <v>1</v>
      </c>
      <c r="AE252">
        <v>0</v>
      </c>
      <c r="AF252">
        <v>0</v>
      </c>
      <c r="AG252">
        <v>0</v>
      </c>
      <c r="AH252" t="s">
        <v>702</v>
      </c>
      <c r="AI252" s="1">
        <v>44538.619525462964</v>
      </c>
      <c r="AJ252">
        <v>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703</v>
      </c>
      <c r="B253" t="s">
        <v>80</v>
      </c>
      <c r="C253" t="s">
        <v>686</v>
      </c>
      <c r="D253" t="s">
        <v>82</v>
      </c>
      <c r="E253" s="2" t="str">
        <f>HYPERLINK("capsilon://?command=openfolder&amp;siteaddress=FAM.docvelocity-na8.net&amp;folderid=FX58167B96-0B33-48CB-108A-EDF66A297366","FX21117743")</f>
        <v>FX21117743</v>
      </c>
      <c r="F253" t="s">
        <v>19</v>
      </c>
      <c r="G253" t="s">
        <v>19</v>
      </c>
      <c r="H253" t="s">
        <v>83</v>
      </c>
      <c r="I253" t="s">
        <v>689</v>
      </c>
      <c r="J253">
        <v>38</v>
      </c>
      <c r="K253" t="s">
        <v>85</v>
      </c>
      <c r="L253" t="s">
        <v>86</v>
      </c>
      <c r="M253" t="s">
        <v>82</v>
      </c>
      <c r="N253">
        <v>2</v>
      </c>
      <c r="O253" s="1">
        <v>44538.57440972222</v>
      </c>
      <c r="P253" s="1">
        <v>44538.619618055556</v>
      </c>
      <c r="Q253">
        <v>825</v>
      </c>
      <c r="R253">
        <v>3081</v>
      </c>
      <c r="S253" t="b">
        <v>0</v>
      </c>
      <c r="T253" t="s">
        <v>702</v>
      </c>
      <c r="U253" t="b">
        <v>1</v>
      </c>
      <c r="V253" t="s">
        <v>121</v>
      </c>
      <c r="W253" s="1">
        <v>44538.613078703704</v>
      </c>
      <c r="X253">
        <v>3076</v>
      </c>
      <c r="Y253">
        <v>37</v>
      </c>
      <c r="Z253">
        <v>0</v>
      </c>
      <c r="AA253">
        <v>37</v>
      </c>
      <c r="AB253">
        <v>0</v>
      </c>
      <c r="AC253">
        <v>19</v>
      </c>
      <c r="AD253">
        <v>1</v>
      </c>
      <c r="AE253">
        <v>0</v>
      </c>
      <c r="AF253">
        <v>0</v>
      </c>
      <c r="AG253">
        <v>0</v>
      </c>
      <c r="AH253" t="s">
        <v>702</v>
      </c>
      <c r="AI253" s="1">
        <v>44538.619618055556</v>
      </c>
      <c r="AJ253">
        <v>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704</v>
      </c>
      <c r="B254" t="s">
        <v>80</v>
      </c>
      <c r="C254" t="s">
        <v>642</v>
      </c>
      <c r="D254" t="s">
        <v>82</v>
      </c>
      <c r="E254" s="2" t="str">
        <f>HYPERLINK("capsilon://?command=openfolder&amp;siteaddress=FAM.docvelocity-na8.net&amp;folderid=FX36FE617A-438C-C195-D757-97FF70AD367A","FX21118812")</f>
        <v>FX21118812</v>
      </c>
      <c r="F254" t="s">
        <v>19</v>
      </c>
      <c r="G254" t="s">
        <v>19</v>
      </c>
      <c r="H254" t="s">
        <v>83</v>
      </c>
      <c r="I254" t="s">
        <v>695</v>
      </c>
      <c r="J254">
        <v>301</v>
      </c>
      <c r="K254" t="s">
        <v>85</v>
      </c>
      <c r="L254" t="s">
        <v>86</v>
      </c>
      <c r="M254" t="s">
        <v>87</v>
      </c>
      <c r="N254">
        <v>2</v>
      </c>
      <c r="O254" s="1">
        <v>44538.578958333332</v>
      </c>
      <c r="P254" s="1">
        <v>44538.661516203705</v>
      </c>
      <c r="Q254">
        <v>3816</v>
      </c>
      <c r="R254">
        <v>3317</v>
      </c>
      <c r="S254" t="b">
        <v>0</v>
      </c>
      <c r="T254" t="s">
        <v>88</v>
      </c>
      <c r="U254" t="b">
        <v>1</v>
      </c>
      <c r="V254" t="s">
        <v>136</v>
      </c>
      <c r="W254" s="1">
        <v>44538.605462962965</v>
      </c>
      <c r="X254">
        <v>1853</v>
      </c>
      <c r="Y254">
        <v>192</v>
      </c>
      <c r="Z254">
        <v>0</v>
      </c>
      <c r="AA254">
        <v>192</v>
      </c>
      <c r="AB254">
        <v>110</v>
      </c>
      <c r="AC254">
        <v>53</v>
      </c>
      <c r="AD254">
        <v>109</v>
      </c>
      <c r="AE254">
        <v>0</v>
      </c>
      <c r="AF254">
        <v>0</v>
      </c>
      <c r="AG254">
        <v>0</v>
      </c>
      <c r="AH254" t="s">
        <v>319</v>
      </c>
      <c r="AI254" s="1">
        <v>44538.661516203705</v>
      </c>
      <c r="AJ254">
        <v>1445</v>
      </c>
      <c r="AK254">
        <v>1</v>
      </c>
      <c r="AL254">
        <v>0</v>
      </c>
      <c r="AM254">
        <v>1</v>
      </c>
      <c r="AN254">
        <v>55</v>
      </c>
      <c r="AO254">
        <v>1</v>
      </c>
      <c r="AP254">
        <v>108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705</v>
      </c>
      <c r="B255" t="s">
        <v>80</v>
      </c>
      <c r="C255" t="s">
        <v>706</v>
      </c>
      <c r="D255" t="s">
        <v>82</v>
      </c>
      <c r="E255" s="2" t="str">
        <f>HYPERLINK("capsilon://?command=openfolder&amp;siteaddress=FAM.docvelocity-na8.net&amp;folderid=FX3BB8AF5C-B3C1-2710-E095-9A84F4F0A9FE","FX21112926")</f>
        <v>FX21112926</v>
      </c>
      <c r="F255" t="s">
        <v>19</v>
      </c>
      <c r="G255" t="s">
        <v>19</v>
      </c>
      <c r="H255" t="s">
        <v>83</v>
      </c>
      <c r="I255" t="s">
        <v>707</v>
      </c>
      <c r="J255">
        <v>66</v>
      </c>
      <c r="K255" t="s">
        <v>85</v>
      </c>
      <c r="L255" t="s">
        <v>86</v>
      </c>
      <c r="M255" t="s">
        <v>87</v>
      </c>
      <c r="N255">
        <v>2</v>
      </c>
      <c r="O255" s="1">
        <v>44531.589953703704</v>
      </c>
      <c r="P255" s="1">
        <v>44531.697453703702</v>
      </c>
      <c r="Q255">
        <v>8104</v>
      </c>
      <c r="R255">
        <v>1184</v>
      </c>
      <c r="S255" t="b">
        <v>0</v>
      </c>
      <c r="T255" t="s">
        <v>88</v>
      </c>
      <c r="U255" t="b">
        <v>0</v>
      </c>
      <c r="V255" t="s">
        <v>132</v>
      </c>
      <c r="W255" s="1">
        <v>44531.63040509259</v>
      </c>
      <c r="X255">
        <v>816</v>
      </c>
      <c r="Y255">
        <v>60</v>
      </c>
      <c r="Z255">
        <v>0</v>
      </c>
      <c r="AA255">
        <v>60</v>
      </c>
      <c r="AB255">
        <v>0</v>
      </c>
      <c r="AC255">
        <v>46</v>
      </c>
      <c r="AD255">
        <v>6</v>
      </c>
      <c r="AE255">
        <v>0</v>
      </c>
      <c r="AF255">
        <v>0</v>
      </c>
      <c r="AG255">
        <v>0</v>
      </c>
      <c r="AH255" t="s">
        <v>168</v>
      </c>
      <c r="AI255" s="1">
        <v>44531.697453703702</v>
      </c>
      <c r="AJ255">
        <v>337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6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708</v>
      </c>
      <c r="B256" t="s">
        <v>80</v>
      </c>
      <c r="C256" t="s">
        <v>709</v>
      </c>
      <c r="D256" t="s">
        <v>82</v>
      </c>
      <c r="E256" s="2" t="str">
        <f>HYPERLINK("capsilon://?command=openfolder&amp;siteaddress=FAM.docvelocity-na8.net&amp;folderid=FX6F1A5731-E240-DC4F-1342-BB424316806E","FX21115613")</f>
        <v>FX21115613</v>
      </c>
      <c r="F256" t="s">
        <v>19</v>
      </c>
      <c r="G256" t="s">
        <v>19</v>
      </c>
      <c r="H256" t="s">
        <v>83</v>
      </c>
      <c r="I256" t="s">
        <v>710</v>
      </c>
      <c r="J256">
        <v>66</v>
      </c>
      <c r="K256" t="s">
        <v>85</v>
      </c>
      <c r="L256" t="s">
        <v>86</v>
      </c>
      <c r="M256" t="s">
        <v>87</v>
      </c>
      <c r="N256">
        <v>2</v>
      </c>
      <c r="O256" s="1">
        <v>44538.61105324074</v>
      </c>
      <c r="P256" s="1">
        <v>44538.661631944444</v>
      </c>
      <c r="Q256">
        <v>3278</v>
      </c>
      <c r="R256">
        <v>1092</v>
      </c>
      <c r="S256" t="b">
        <v>0</v>
      </c>
      <c r="T256" t="s">
        <v>88</v>
      </c>
      <c r="U256" t="b">
        <v>0</v>
      </c>
      <c r="V256" t="s">
        <v>132</v>
      </c>
      <c r="W256" s="1">
        <v>44538.629328703704</v>
      </c>
      <c r="X256">
        <v>505</v>
      </c>
      <c r="Y256">
        <v>52</v>
      </c>
      <c r="Z256">
        <v>0</v>
      </c>
      <c r="AA256">
        <v>52</v>
      </c>
      <c r="AB256">
        <v>0</v>
      </c>
      <c r="AC256">
        <v>49</v>
      </c>
      <c r="AD256">
        <v>14</v>
      </c>
      <c r="AE256">
        <v>0</v>
      </c>
      <c r="AF256">
        <v>0</v>
      </c>
      <c r="AG256">
        <v>0</v>
      </c>
      <c r="AH256" t="s">
        <v>168</v>
      </c>
      <c r="AI256" s="1">
        <v>44538.661631944444</v>
      </c>
      <c r="AJ256">
        <v>270</v>
      </c>
      <c r="AK256">
        <v>2</v>
      </c>
      <c r="AL256">
        <v>0</v>
      </c>
      <c r="AM256">
        <v>2</v>
      </c>
      <c r="AN256">
        <v>0</v>
      </c>
      <c r="AO256">
        <v>2</v>
      </c>
      <c r="AP256">
        <v>12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711</v>
      </c>
      <c r="B257" t="s">
        <v>80</v>
      </c>
      <c r="C257" t="s">
        <v>706</v>
      </c>
      <c r="D257" t="s">
        <v>82</v>
      </c>
      <c r="E257" s="2" t="str">
        <f>HYPERLINK("capsilon://?command=openfolder&amp;siteaddress=FAM.docvelocity-na8.net&amp;folderid=FX3BB8AF5C-B3C1-2710-E095-9A84F4F0A9FE","FX21112926")</f>
        <v>FX21112926</v>
      </c>
      <c r="F257" t="s">
        <v>19</v>
      </c>
      <c r="G257" t="s">
        <v>19</v>
      </c>
      <c r="H257" t="s">
        <v>83</v>
      </c>
      <c r="I257" t="s">
        <v>712</v>
      </c>
      <c r="J257">
        <v>66</v>
      </c>
      <c r="K257" t="s">
        <v>85</v>
      </c>
      <c r="L257" t="s">
        <v>86</v>
      </c>
      <c r="M257" t="s">
        <v>87</v>
      </c>
      <c r="N257">
        <v>2</v>
      </c>
      <c r="O257" s="1">
        <v>44531.591967592591</v>
      </c>
      <c r="P257" s="1">
        <v>44531.842662037037</v>
      </c>
      <c r="Q257">
        <v>20857</v>
      </c>
      <c r="R257">
        <v>803</v>
      </c>
      <c r="S257" t="b">
        <v>0</v>
      </c>
      <c r="T257" t="s">
        <v>88</v>
      </c>
      <c r="U257" t="b">
        <v>0</v>
      </c>
      <c r="V257" t="s">
        <v>132</v>
      </c>
      <c r="W257" s="1">
        <v>44531.698206018518</v>
      </c>
      <c r="X257">
        <v>464</v>
      </c>
      <c r="Y257">
        <v>52</v>
      </c>
      <c r="Z257">
        <v>0</v>
      </c>
      <c r="AA257">
        <v>52</v>
      </c>
      <c r="AB257">
        <v>0</v>
      </c>
      <c r="AC257">
        <v>48</v>
      </c>
      <c r="AD257">
        <v>14</v>
      </c>
      <c r="AE257">
        <v>0</v>
      </c>
      <c r="AF257">
        <v>0</v>
      </c>
      <c r="AG257">
        <v>0</v>
      </c>
      <c r="AH257" t="s">
        <v>168</v>
      </c>
      <c r="AI257" s="1">
        <v>44531.842662037037</v>
      </c>
      <c r="AJ257">
        <v>181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713</v>
      </c>
      <c r="B258" t="s">
        <v>80</v>
      </c>
      <c r="C258" t="s">
        <v>497</v>
      </c>
      <c r="D258" t="s">
        <v>82</v>
      </c>
      <c r="E258" s="2" t="str">
        <f>HYPERLINK("capsilon://?command=openfolder&amp;siteaddress=FAM.docvelocity-na8.net&amp;folderid=FXEFC0640B-DBDF-5331-490F-FF1CC5B5A962","FX21112928")</f>
        <v>FX21112928</v>
      </c>
      <c r="F258" t="s">
        <v>19</v>
      </c>
      <c r="G258" t="s">
        <v>19</v>
      </c>
      <c r="H258" t="s">
        <v>83</v>
      </c>
      <c r="I258" t="s">
        <v>714</v>
      </c>
      <c r="J258">
        <v>66</v>
      </c>
      <c r="K258" t="s">
        <v>85</v>
      </c>
      <c r="L258" t="s">
        <v>86</v>
      </c>
      <c r="M258" t="s">
        <v>87</v>
      </c>
      <c r="N258">
        <v>2</v>
      </c>
      <c r="O258" s="1">
        <v>44538.638784722221</v>
      </c>
      <c r="P258" s="1">
        <v>44538.664907407408</v>
      </c>
      <c r="Q258">
        <v>1672</v>
      </c>
      <c r="R258">
        <v>585</v>
      </c>
      <c r="S258" t="b">
        <v>0</v>
      </c>
      <c r="T258" t="s">
        <v>88</v>
      </c>
      <c r="U258" t="b">
        <v>0</v>
      </c>
      <c r="V258" t="s">
        <v>136</v>
      </c>
      <c r="W258" s="1">
        <v>44538.642372685186</v>
      </c>
      <c r="X258">
        <v>293</v>
      </c>
      <c r="Y258">
        <v>52</v>
      </c>
      <c r="Z258">
        <v>0</v>
      </c>
      <c r="AA258">
        <v>52</v>
      </c>
      <c r="AB258">
        <v>0</v>
      </c>
      <c r="AC258">
        <v>36</v>
      </c>
      <c r="AD258">
        <v>14</v>
      </c>
      <c r="AE258">
        <v>0</v>
      </c>
      <c r="AF258">
        <v>0</v>
      </c>
      <c r="AG258">
        <v>0</v>
      </c>
      <c r="AH258" t="s">
        <v>319</v>
      </c>
      <c r="AI258" s="1">
        <v>44538.664907407408</v>
      </c>
      <c r="AJ258">
        <v>292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715</v>
      </c>
      <c r="B259" t="s">
        <v>80</v>
      </c>
      <c r="C259" t="s">
        <v>497</v>
      </c>
      <c r="D259" t="s">
        <v>82</v>
      </c>
      <c r="E259" s="2" t="str">
        <f>HYPERLINK("capsilon://?command=openfolder&amp;siteaddress=FAM.docvelocity-na8.net&amp;folderid=FXEFC0640B-DBDF-5331-490F-FF1CC5B5A962","FX21112928")</f>
        <v>FX21112928</v>
      </c>
      <c r="F259" t="s">
        <v>19</v>
      </c>
      <c r="G259" t="s">
        <v>19</v>
      </c>
      <c r="H259" t="s">
        <v>83</v>
      </c>
      <c r="I259" t="s">
        <v>716</v>
      </c>
      <c r="J259">
        <v>66</v>
      </c>
      <c r="K259" t="s">
        <v>85</v>
      </c>
      <c r="L259" t="s">
        <v>86</v>
      </c>
      <c r="M259" t="s">
        <v>87</v>
      </c>
      <c r="N259">
        <v>2</v>
      </c>
      <c r="O259" s="1">
        <v>44538.639108796298</v>
      </c>
      <c r="P259" s="1">
        <v>44538.662986111114</v>
      </c>
      <c r="Q259">
        <v>1811</v>
      </c>
      <c r="R259">
        <v>252</v>
      </c>
      <c r="S259" t="b">
        <v>0</v>
      </c>
      <c r="T259" t="s">
        <v>88</v>
      </c>
      <c r="U259" t="b">
        <v>0</v>
      </c>
      <c r="V259" t="s">
        <v>136</v>
      </c>
      <c r="W259" s="1">
        <v>44538.643958333334</v>
      </c>
      <c r="X259">
        <v>136</v>
      </c>
      <c r="Y259">
        <v>52</v>
      </c>
      <c r="Z259">
        <v>0</v>
      </c>
      <c r="AA259">
        <v>52</v>
      </c>
      <c r="AB259">
        <v>0</v>
      </c>
      <c r="AC259">
        <v>40</v>
      </c>
      <c r="AD259">
        <v>14</v>
      </c>
      <c r="AE259">
        <v>0</v>
      </c>
      <c r="AF259">
        <v>0</v>
      </c>
      <c r="AG259">
        <v>0</v>
      </c>
      <c r="AH259" t="s">
        <v>168</v>
      </c>
      <c r="AI259" s="1">
        <v>44538.662986111114</v>
      </c>
      <c r="AJ259">
        <v>116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717</v>
      </c>
      <c r="B260" t="s">
        <v>80</v>
      </c>
      <c r="C260" t="s">
        <v>497</v>
      </c>
      <c r="D260" t="s">
        <v>82</v>
      </c>
      <c r="E260" s="2" t="str">
        <f>HYPERLINK("capsilon://?command=openfolder&amp;siteaddress=FAM.docvelocity-na8.net&amp;folderid=FXEFC0640B-DBDF-5331-490F-FF1CC5B5A962","FX21112928")</f>
        <v>FX21112928</v>
      </c>
      <c r="F260" t="s">
        <v>19</v>
      </c>
      <c r="G260" t="s">
        <v>19</v>
      </c>
      <c r="H260" t="s">
        <v>83</v>
      </c>
      <c r="I260" t="s">
        <v>718</v>
      </c>
      <c r="J260">
        <v>66</v>
      </c>
      <c r="K260" t="s">
        <v>85</v>
      </c>
      <c r="L260" t="s">
        <v>86</v>
      </c>
      <c r="M260" t="s">
        <v>87</v>
      </c>
      <c r="N260">
        <v>2</v>
      </c>
      <c r="O260" s="1">
        <v>44538.639837962961</v>
      </c>
      <c r="P260" s="1">
        <v>44538.664131944446</v>
      </c>
      <c r="Q260">
        <v>1888</v>
      </c>
      <c r="R260">
        <v>211</v>
      </c>
      <c r="S260" t="b">
        <v>0</v>
      </c>
      <c r="T260" t="s">
        <v>88</v>
      </c>
      <c r="U260" t="b">
        <v>0</v>
      </c>
      <c r="V260" t="s">
        <v>136</v>
      </c>
      <c r="W260" s="1">
        <v>44538.645266203705</v>
      </c>
      <c r="X260">
        <v>113</v>
      </c>
      <c r="Y260">
        <v>52</v>
      </c>
      <c r="Z260">
        <v>0</v>
      </c>
      <c r="AA260">
        <v>52</v>
      </c>
      <c r="AB260">
        <v>0</v>
      </c>
      <c r="AC260">
        <v>39</v>
      </c>
      <c r="AD260">
        <v>14</v>
      </c>
      <c r="AE260">
        <v>0</v>
      </c>
      <c r="AF260">
        <v>0</v>
      </c>
      <c r="AG260">
        <v>0</v>
      </c>
      <c r="AH260" t="s">
        <v>168</v>
      </c>
      <c r="AI260" s="1">
        <v>44538.664131944446</v>
      </c>
      <c r="AJ260">
        <v>98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14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719</v>
      </c>
      <c r="B261" t="s">
        <v>80</v>
      </c>
      <c r="C261" t="s">
        <v>497</v>
      </c>
      <c r="D261" t="s">
        <v>82</v>
      </c>
      <c r="E261" s="2" t="str">
        <f>HYPERLINK("capsilon://?command=openfolder&amp;siteaddress=FAM.docvelocity-na8.net&amp;folderid=FXEFC0640B-DBDF-5331-490F-FF1CC5B5A962","FX21112928")</f>
        <v>FX21112928</v>
      </c>
      <c r="F261" t="s">
        <v>19</v>
      </c>
      <c r="G261" t="s">
        <v>19</v>
      </c>
      <c r="H261" t="s">
        <v>83</v>
      </c>
      <c r="I261" t="s">
        <v>720</v>
      </c>
      <c r="J261">
        <v>66</v>
      </c>
      <c r="K261" t="s">
        <v>85</v>
      </c>
      <c r="L261" t="s">
        <v>86</v>
      </c>
      <c r="M261" t="s">
        <v>87</v>
      </c>
      <c r="N261">
        <v>2</v>
      </c>
      <c r="O261" s="1">
        <v>44538.640185185184</v>
      </c>
      <c r="P261" s="1">
        <v>44538.665752314817</v>
      </c>
      <c r="Q261">
        <v>723</v>
      </c>
      <c r="R261">
        <v>1486</v>
      </c>
      <c r="S261" t="b">
        <v>0</v>
      </c>
      <c r="T261" t="s">
        <v>88</v>
      </c>
      <c r="U261" t="b">
        <v>0</v>
      </c>
      <c r="V261" t="s">
        <v>146</v>
      </c>
      <c r="W261" s="1">
        <v>44538.660543981481</v>
      </c>
      <c r="X261">
        <v>1347</v>
      </c>
      <c r="Y261">
        <v>52</v>
      </c>
      <c r="Z261">
        <v>0</v>
      </c>
      <c r="AA261">
        <v>52</v>
      </c>
      <c r="AB261">
        <v>0</v>
      </c>
      <c r="AC261">
        <v>36</v>
      </c>
      <c r="AD261">
        <v>14</v>
      </c>
      <c r="AE261">
        <v>0</v>
      </c>
      <c r="AF261">
        <v>0</v>
      </c>
      <c r="AG261">
        <v>0</v>
      </c>
      <c r="AH261" t="s">
        <v>168</v>
      </c>
      <c r="AI261" s="1">
        <v>44538.665752314817</v>
      </c>
      <c r="AJ261">
        <v>139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721</v>
      </c>
      <c r="B262" t="s">
        <v>80</v>
      </c>
      <c r="C262" t="s">
        <v>101</v>
      </c>
      <c r="D262" t="s">
        <v>82</v>
      </c>
      <c r="E262" s="2" t="str">
        <f>HYPERLINK("capsilon://?command=openfolder&amp;siteaddress=FAM.docvelocity-na8.net&amp;folderid=FX8B1DD431-9D62-9FF5-B0BB-2A8149347855","FX21102981")</f>
        <v>FX21102981</v>
      </c>
      <c r="F262" t="s">
        <v>19</v>
      </c>
      <c r="G262" t="s">
        <v>19</v>
      </c>
      <c r="H262" t="s">
        <v>83</v>
      </c>
      <c r="I262" t="s">
        <v>722</v>
      </c>
      <c r="J262">
        <v>38</v>
      </c>
      <c r="K262" t="s">
        <v>85</v>
      </c>
      <c r="L262" t="s">
        <v>86</v>
      </c>
      <c r="M262" t="s">
        <v>87</v>
      </c>
      <c r="N262">
        <v>1</v>
      </c>
      <c r="O262" s="1">
        <v>44538.673680555556</v>
      </c>
      <c r="P262" s="1">
        <v>44538.764270833337</v>
      </c>
      <c r="Q262">
        <v>6301</v>
      </c>
      <c r="R262">
        <v>1526</v>
      </c>
      <c r="S262" t="b">
        <v>0</v>
      </c>
      <c r="T262" t="s">
        <v>88</v>
      </c>
      <c r="U262" t="b">
        <v>0</v>
      </c>
      <c r="V262" t="s">
        <v>125</v>
      </c>
      <c r="W262" s="1">
        <v>44538.764270833337</v>
      </c>
      <c r="X262">
        <v>822</v>
      </c>
      <c r="Y262">
        <v>4</v>
      </c>
      <c r="Z262">
        <v>0</v>
      </c>
      <c r="AA262">
        <v>4</v>
      </c>
      <c r="AB262">
        <v>0</v>
      </c>
      <c r="AC262">
        <v>3</v>
      </c>
      <c r="AD262">
        <v>34</v>
      </c>
      <c r="AE262">
        <v>37</v>
      </c>
      <c r="AF262">
        <v>0</v>
      </c>
      <c r="AG262">
        <v>2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723</v>
      </c>
      <c r="B263" t="s">
        <v>80</v>
      </c>
      <c r="C263" t="s">
        <v>101</v>
      </c>
      <c r="D263" t="s">
        <v>82</v>
      </c>
      <c r="E263" s="2" t="str">
        <f>HYPERLINK("capsilon://?command=openfolder&amp;siteaddress=FAM.docvelocity-na8.net&amp;folderid=FX8B1DD431-9D62-9FF5-B0BB-2A8149347855","FX21102981")</f>
        <v>FX21102981</v>
      </c>
      <c r="F263" t="s">
        <v>19</v>
      </c>
      <c r="G263" t="s">
        <v>19</v>
      </c>
      <c r="H263" t="s">
        <v>83</v>
      </c>
      <c r="I263" t="s">
        <v>724</v>
      </c>
      <c r="J263">
        <v>162</v>
      </c>
      <c r="K263" t="s">
        <v>85</v>
      </c>
      <c r="L263" t="s">
        <v>86</v>
      </c>
      <c r="M263" t="s">
        <v>87</v>
      </c>
      <c r="N263">
        <v>2</v>
      </c>
      <c r="O263" s="1">
        <v>44538.677557870367</v>
      </c>
      <c r="P263" s="1">
        <v>44538.703958333332</v>
      </c>
      <c r="Q263">
        <v>1086</v>
      </c>
      <c r="R263">
        <v>1195</v>
      </c>
      <c r="S263" t="b">
        <v>0</v>
      </c>
      <c r="T263" t="s">
        <v>88</v>
      </c>
      <c r="U263" t="b">
        <v>0</v>
      </c>
      <c r="V263" t="s">
        <v>136</v>
      </c>
      <c r="W263" s="1">
        <v>44538.688969907409</v>
      </c>
      <c r="X263">
        <v>829</v>
      </c>
      <c r="Y263">
        <v>124</v>
      </c>
      <c r="Z263">
        <v>0</v>
      </c>
      <c r="AA263">
        <v>124</v>
      </c>
      <c r="AB263">
        <v>0</v>
      </c>
      <c r="AC263">
        <v>100</v>
      </c>
      <c r="AD263">
        <v>38</v>
      </c>
      <c r="AE263">
        <v>0</v>
      </c>
      <c r="AF263">
        <v>0</v>
      </c>
      <c r="AG263">
        <v>0</v>
      </c>
      <c r="AH263" t="s">
        <v>168</v>
      </c>
      <c r="AI263" s="1">
        <v>44538.703958333332</v>
      </c>
      <c r="AJ263">
        <v>366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38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725</v>
      </c>
      <c r="B264" t="s">
        <v>80</v>
      </c>
      <c r="C264" t="s">
        <v>726</v>
      </c>
      <c r="D264" t="s">
        <v>82</v>
      </c>
      <c r="E264" s="2" t="str">
        <f>HYPERLINK("capsilon://?command=openfolder&amp;siteaddress=FAM.docvelocity-na8.net&amp;folderid=FX2D663007-02FC-1387-6A5D-56A83FE69701","FX21112609")</f>
        <v>FX21112609</v>
      </c>
      <c r="F264" t="s">
        <v>19</v>
      </c>
      <c r="G264" t="s">
        <v>19</v>
      </c>
      <c r="H264" t="s">
        <v>83</v>
      </c>
      <c r="I264" t="s">
        <v>727</v>
      </c>
      <c r="J264">
        <v>66</v>
      </c>
      <c r="K264" t="s">
        <v>85</v>
      </c>
      <c r="L264" t="s">
        <v>86</v>
      </c>
      <c r="M264" t="s">
        <v>87</v>
      </c>
      <c r="N264">
        <v>1</v>
      </c>
      <c r="O264" s="1">
        <v>44538.681608796294</v>
      </c>
      <c r="P264" s="1">
        <v>44538.767407407409</v>
      </c>
      <c r="Q264">
        <v>7252</v>
      </c>
      <c r="R264">
        <v>161</v>
      </c>
      <c r="S264" t="b">
        <v>0</v>
      </c>
      <c r="T264" t="s">
        <v>88</v>
      </c>
      <c r="U264" t="b">
        <v>0</v>
      </c>
      <c r="V264" t="s">
        <v>125</v>
      </c>
      <c r="W264" s="1">
        <v>44538.767407407409</v>
      </c>
      <c r="X264">
        <v>128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66</v>
      </c>
      <c r="AE264">
        <v>52</v>
      </c>
      <c r="AF264">
        <v>0</v>
      </c>
      <c r="AG264">
        <v>1</v>
      </c>
      <c r="AH264" t="s">
        <v>88</v>
      </c>
      <c r="AI264" t="s">
        <v>88</v>
      </c>
      <c r="AJ264" t="s">
        <v>88</v>
      </c>
      <c r="AK264" t="s">
        <v>88</v>
      </c>
      <c r="AL264" t="s">
        <v>88</v>
      </c>
      <c r="AM264" t="s">
        <v>88</v>
      </c>
      <c r="AN264" t="s">
        <v>88</v>
      </c>
      <c r="AO264" t="s">
        <v>88</v>
      </c>
      <c r="AP264" t="s">
        <v>88</v>
      </c>
      <c r="AQ264" t="s">
        <v>88</v>
      </c>
      <c r="AR264" t="s">
        <v>88</v>
      </c>
      <c r="AS264" t="s">
        <v>88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728</v>
      </c>
      <c r="B265" t="s">
        <v>80</v>
      </c>
      <c r="C265" t="s">
        <v>726</v>
      </c>
      <c r="D265" t="s">
        <v>82</v>
      </c>
      <c r="E265" s="2" t="str">
        <f>HYPERLINK("capsilon://?command=openfolder&amp;siteaddress=FAM.docvelocity-na8.net&amp;folderid=FX2D663007-02FC-1387-6A5D-56A83FE69701","FX21112609")</f>
        <v>FX21112609</v>
      </c>
      <c r="F265" t="s">
        <v>19</v>
      </c>
      <c r="G265" t="s">
        <v>19</v>
      </c>
      <c r="H265" t="s">
        <v>83</v>
      </c>
      <c r="I265" t="s">
        <v>729</v>
      </c>
      <c r="J265">
        <v>66</v>
      </c>
      <c r="K265" t="s">
        <v>85</v>
      </c>
      <c r="L265" t="s">
        <v>86</v>
      </c>
      <c r="M265" t="s">
        <v>87</v>
      </c>
      <c r="N265">
        <v>1</v>
      </c>
      <c r="O265" s="1">
        <v>44538.681909722225</v>
      </c>
      <c r="P265" s="1">
        <v>44538.76871527778</v>
      </c>
      <c r="Q265">
        <v>7375</v>
      </c>
      <c r="R265">
        <v>125</v>
      </c>
      <c r="S265" t="b">
        <v>0</v>
      </c>
      <c r="T265" t="s">
        <v>88</v>
      </c>
      <c r="U265" t="b">
        <v>0</v>
      </c>
      <c r="V265" t="s">
        <v>125</v>
      </c>
      <c r="W265" s="1">
        <v>44538.76871527778</v>
      </c>
      <c r="X265">
        <v>112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66</v>
      </c>
      <c r="AE265">
        <v>52</v>
      </c>
      <c r="AF265">
        <v>0</v>
      </c>
      <c r="AG265">
        <v>1</v>
      </c>
      <c r="AH265" t="s">
        <v>88</v>
      </c>
      <c r="AI265" t="s">
        <v>88</v>
      </c>
      <c r="AJ265" t="s">
        <v>88</v>
      </c>
      <c r="AK265" t="s">
        <v>88</v>
      </c>
      <c r="AL265" t="s">
        <v>88</v>
      </c>
      <c r="AM265" t="s">
        <v>88</v>
      </c>
      <c r="AN265" t="s">
        <v>88</v>
      </c>
      <c r="AO265" t="s">
        <v>88</v>
      </c>
      <c r="AP265" t="s">
        <v>88</v>
      </c>
      <c r="AQ265" t="s">
        <v>88</v>
      </c>
      <c r="AR265" t="s">
        <v>88</v>
      </c>
      <c r="AS265" t="s">
        <v>88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730</v>
      </c>
      <c r="B266" t="s">
        <v>80</v>
      </c>
      <c r="C266" t="s">
        <v>731</v>
      </c>
      <c r="D266" t="s">
        <v>82</v>
      </c>
      <c r="E266" s="2" t="str">
        <f>HYPERLINK("capsilon://?command=openfolder&amp;siteaddress=FAM.docvelocity-na8.net&amp;folderid=FXFADCDC5C-BA41-4D6E-38A4-7BDE5B764A37","FX2112838")</f>
        <v>FX2112838</v>
      </c>
      <c r="F266" t="s">
        <v>19</v>
      </c>
      <c r="G266" t="s">
        <v>19</v>
      </c>
      <c r="H266" t="s">
        <v>83</v>
      </c>
      <c r="I266" t="s">
        <v>732</v>
      </c>
      <c r="J266">
        <v>61</v>
      </c>
      <c r="K266" t="s">
        <v>85</v>
      </c>
      <c r="L266" t="s">
        <v>86</v>
      </c>
      <c r="M266" t="s">
        <v>87</v>
      </c>
      <c r="N266">
        <v>2</v>
      </c>
      <c r="O266" s="1">
        <v>44538.688993055555</v>
      </c>
      <c r="P266" s="1">
        <v>44538.731319444443</v>
      </c>
      <c r="Q266">
        <v>3234</v>
      </c>
      <c r="R266">
        <v>423</v>
      </c>
      <c r="S266" t="b">
        <v>0</v>
      </c>
      <c r="T266" t="s">
        <v>88</v>
      </c>
      <c r="U266" t="b">
        <v>0</v>
      </c>
      <c r="V266" t="s">
        <v>132</v>
      </c>
      <c r="W266" s="1">
        <v>44538.721458333333</v>
      </c>
      <c r="X266">
        <v>179</v>
      </c>
      <c r="Y266">
        <v>56</v>
      </c>
      <c r="Z266">
        <v>0</v>
      </c>
      <c r="AA266">
        <v>56</v>
      </c>
      <c r="AB266">
        <v>0</v>
      </c>
      <c r="AC266">
        <v>13</v>
      </c>
      <c r="AD266">
        <v>5</v>
      </c>
      <c r="AE266">
        <v>0</v>
      </c>
      <c r="AF266">
        <v>0</v>
      </c>
      <c r="AG266">
        <v>0</v>
      </c>
      <c r="AH266" t="s">
        <v>89</v>
      </c>
      <c r="AI266" s="1">
        <v>44538.731319444443</v>
      </c>
      <c r="AJ266">
        <v>244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733</v>
      </c>
      <c r="B267" t="s">
        <v>80</v>
      </c>
      <c r="C267" t="s">
        <v>731</v>
      </c>
      <c r="D267" t="s">
        <v>82</v>
      </c>
      <c r="E267" s="2" t="str">
        <f>HYPERLINK("capsilon://?command=openfolder&amp;siteaddress=FAM.docvelocity-na8.net&amp;folderid=FXFADCDC5C-BA41-4D6E-38A4-7BDE5B764A37","FX2112838")</f>
        <v>FX2112838</v>
      </c>
      <c r="F267" t="s">
        <v>19</v>
      </c>
      <c r="G267" t="s">
        <v>19</v>
      </c>
      <c r="H267" t="s">
        <v>83</v>
      </c>
      <c r="I267" t="s">
        <v>734</v>
      </c>
      <c r="J267">
        <v>61</v>
      </c>
      <c r="K267" t="s">
        <v>85</v>
      </c>
      <c r="L267" t="s">
        <v>86</v>
      </c>
      <c r="M267" t="s">
        <v>87</v>
      </c>
      <c r="N267">
        <v>2</v>
      </c>
      <c r="O267" s="1">
        <v>44538.689988425926</v>
      </c>
      <c r="P267" s="1">
        <v>44538.736250000002</v>
      </c>
      <c r="Q267">
        <v>3456</v>
      </c>
      <c r="R267">
        <v>541</v>
      </c>
      <c r="S267" t="b">
        <v>0</v>
      </c>
      <c r="T267" t="s">
        <v>88</v>
      </c>
      <c r="U267" t="b">
        <v>0</v>
      </c>
      <c r="V267" t="s">
        <v>132</v>
      </c>
      <c r="W267" s="1">
        <v>44538.722800925927</v>
      </c>
      <c r="X267">
        <v>115</v>
      </c>
      <c r="Y267">
        <v>56</v>
      </c>
      <c r="Z267">
        <v>0</v>
      </c>
      <c r="AA267">
        <v>56</v>
      </c>
      <c r="AB267">
        <v>0</v>
      </c>
      <c r="AC267">
        <v>13</v>
      </c>
      <c r="AD267">
        <v>5</v>
      </c>
      <c r="AE267">
        <v>0</v>
      </c>
      <c r="AF267">
        <v>0</v>
      </c>
      <c r="AG267">
        <v>0</v>
      </c>
      <c r="AH267" t="s">
        <v>89</v>
      </c>
      <c r="AI267" s="1">
        <v>44538.736250000002</v>
      </c>
      <c r="AJ267">
        <v>426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5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735</v>
      </c>
      <c r="B268" t="s">
        <v>80</v>
      </c>
      <c r="C268" t="s">
        <v>731</v>
      </c>
      <c r="D268" t="s">
        <v>82</v>
      </c>
      <c r="E268" s="2" t="str">
        <f>HYPERLINK("capsilon://?command=openfolder&amp;siteaddress=FAM.docvelocity-na8.net&amp;folderid=FXFADCDC5C-BA41-4D6E-38A4-7BDE5B764A37","FX2112838")</f>
        <v>FX2112838</v>
      </c>
      <c r="F268" t="s">
        <v>19</v>
      </c>
      <c r="G268" t="s">
        <v>19</v>
      </c>
      <c r="H268" t="s">
        <v>83</v>
      </c>
      <c r="I268" t="s">
        <v>736</v>
      </c>
      <c r="J268">
        <v>71</v>
      </c>
      <c r="K268" t="s">
        <v>85</v>
      </c>
      <c r="L268" t="s">
        <v>86</v>
      </c>
      <c r="M268" t="s">
        <v>87</v>
      </c>
      <c r="N268">
        <v>1</v>
      </c>
      <c r="O268" s="1">
        <v>44538.691018518519</v>
      </c>
      <c r="P268" s="1">
        <v>44539.175358796296</v>
      </c>
      <c r="Q268">
        <v>41287</v>
      </c>
      <c r="R268">
        <v>560</v>
      </c>
      <c r="S268" t="b">
        <v>0</v>
      </c>
      <c r="T268" t="s">
        <v>88</v>
      </c>
      <c r="U268" t="b">
        <v>0</v>
      </c>
      <c r="V268" t="s">
        <v>160</v>
      </c>
      <c r="W268" s="1">
        <v>44539.175358796296</v>
      </c>
      <c r="X268">
        <v>380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71</v>
      </c>
      <c r="AE268">
        <v>66</v>
      </c>
      <c r="AF268">
        <v>0</v>
      </c>
      <c r="AG268">
        <v>2</v>
      </c>
      <c r="AH268" t="s">
        <v>88</v>
      </c>
      <c r="AI268" t="s">
        <v>88</v>
      </c>
      <c r="AJ268" t="s">
        <v>88</v>
      </c>
      <c r="AK268" t="s">
        <v>88</v>
      </c>
      <c r="AL268" t="s">
        <v>88</v>
      </c>
      <c r="AM268" t="s">
        <v>88</v>
      </c>
      <c r="AN268" t="s">
        <v>88</v>
      </c>
      <c r="AO268" t="s">
        <v>88</v>
      </c>
      <c r="AP268" t="s">
        <v>88</v>
      </c>
      <c r="AQ268" t="s">
        <v>88</v>
      </c>
      <c r="AR268" t="s">
        <v>88</v>
      </c>
      <c r="AS268" t="s">
        <v>88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737</v>
      </c>
      <c r="B269" t="s">
        <v>80</v>
      </c>
      <c r="C269" t="s">
        <v>686</v>
      </c>
      <c r="D269" t="s">
        <v>82</v>
      </c>
      <c r="E269" s="2" t="str">
        <f>HYPERLINK("capsilon://?command=openfolder&amp;siteaddress=FAM.docvelocity-na8.net&amp;folderid=FX58167B96-0B33-48CB-108A-EDF66A297366","FX21117743")</f>
        <v>FX21117743</v>
      </c>
      <c r="F269" t="s">
        <v>19</v>
      </c>
      <c r="G269" t="s">
        <v>19</v>
      </c>
      <c r="H269" t="s">
        <v>83</v>
      </c>
      <c r="I269" t="s">
        <v>738</v>
      </c>
      <c r="J269">
        <v>66</v>
      </c>
      <c r="K269" t="s">
        <v>85</v>
      </c>
      <c r="L269" t="s">
        <v>86</v>
      </c>
      <c r="M269" t="s">
        <v>87</v>
      </c>
      <c r="N269">
        <v>1</v>
      </c>
      <c r="O269" s="1">
        <v>44538.73369212963</v>
      </c>
      <c r="P269" s="1">
        <v>44538.770960648151</v>
      </c>
      <c r="Q269">
        <v>3118</v>
      </c>
      <c r="R269">
        <v>102</v>
      </c>
      <c r="S269" t="b">
        <v>0</v>
      </c>
      <c r="T269" t="s">
        <v>88</v>
      </c>
      <c r="U269" t="b">
        <v>0</v>
      </c>
      <c r="V269" t="s">
        <v>125</v>
      </c>
      <c r="W269" s="1">
        <v>44538.770960648151</v>
      </c>
      <c r="X269">
        <v>102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66</v>
      </c>
      <c r="AE269">
        <v>52</v>
      </c>
      <c r="AF269">
        <v>0</v>
      </c>
      <c r="AG269">
        <v>1</v>
      </c>
      <c r="AH269" t="s">
        <v>88</v>
      </c>
      <c r="AI269" t="s">
        <v>88</v>
      </c>
      <c r="AJ269" t="s">
        <v>88</v>
      </c>
      <c r="AK269" t="s">
        <v>88</v>
      </c>
      <c r="AL269" t="s">
        <v>88</v>
      </c>
      <c r="AM269" t="s">
        <v>88</v>
      </c>
      <c r="AN269" t="s">
        <v>88</v>
      </c>
      <c r="AO269" t="s">
        <v>88</v>
      </c>
      <c r="AP269" t="s">
        <v>88</v>
      </c>
      <c r="AQ269" t="s">
        <v>88</v>
      </c>
      <c r="AR269" t="s">
        <v>88</v>
      </c>
      <c r="AS269" t="s">
        <v>88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739</v>
      </c>
      <c r="B270" t="s">
        <v>80</v>
      </c>
      <c r="C270" t="s">
        <v>686</v>
      </c>
      <c r="D270" t="s">
        <v>82</v>
      </c>
      <c r="E270" s="2" t="str">
        <f>HYPERLINK("capsilon://?command=openfolder&amp;siteaddress=FAM.docvelocity-na8.net&amp;folderid=FX58167B96-0B33-48CB-108A-EDF66A297366","FX21117743")</f>
        <v>FX21117743</v>
      </c>
      <c r="F270" t="s">
        <v>19</v>
      </c>
      <c r="G270" t="s">
        <v>19</v>
      </c>
      <c r="H270" t="s">
        <v>83</v>
      </c>
      <c r="I270" t="s">
        <v>740</v>
      </c>
      <c r="J270">
        <v>66</v>
      </c>
      <c r="K270" t="s">
        <v>85</v>
      </c>
      <c r="L270" t="s">
        <v>86</v>
      </c>
      <c r="M270" t="s">
        <v>87</v>
      </c>
      <c r="N270">
        <v>1</v>
      </c>
      <c r="O270" s="1">
        <v>44538.734039351853</v>
      </c>
      <c r="P270" s="1">
        <v>44538.772488425922</v>
      </c>
      <c r="Q270">
        <v>3191</v>
      </c>
      <c r="R270">
        <v>131</v>
      </c>
      <c r="S270" t="b">
        <v>0</v>
      </c>
      <c r="T270" t="s">
        <v>88</v>
      </c>
      <c r="U270" t="b">
        <v>0</v>
      </c>
      <c r="V270" t="s">
        <v>125</v>
      </c>
      <c r="W270" s="1">
        <v>44538.772488425922</v>
      </c>
      <c r="X270">
        <v>131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66</v>
      </c>
      <c r="AE270">
        <v>52</v>
      </c>
      <c r="AF270">
        <v>0</v>
      </c>
      <c r="AG270">
        <v>1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741</v>
      </c>
      <c r="B271" t="s">
        <v>80</v>
      </c>
      <c r="C271" t="s">
        <v>101</v>
      </c>
      <c r="D271" t="s">
        <v>82</v>
      </c>
      <c r="E271" s="2" t="str">
        <f>HYPERLINK("capsilon://?command=openfolder&amp;siteaddress=FAM.docvelocity-na8.net&amp;folderid=FX8B1DD431-9D62-9FF5-B0BB-2A8149347855","FX21102981")</f>
        <v>FX21102981</v>
      </c>
      <c r="F271" t="s">
        <v>19</v>
      </c>
      <c r="G271" t="s">
        <v>19</v>
      </c>
      <c r="H271" t="s">
        <v>83</v>
      </c>
      <c r="I271" t="s">
        <v>722</v>
      </c>
      <c r="J271">
        <v>76</v>
      </c>
      <c r="K271" t="s">
        <v>85</v>
      </c>
      <c r="L271" t="s">
        <v>86</v>
      </c>
      <c r="M271" t="s">
        <v>87</v>
      </c>
      <c r="N271">
        <v>2</v>
      </c>
      <c r="O271" s="1">
        <v>44538.764803240738</v>
      </c>
      <c r="P271" s="1">
        <v>44538.823055555556</v>
      </c>
      <c r="Q271">
        <v>2382</v>
      </c>
      <c r="R271">
        <v>2651</v>
      </c>
      <c r="S271" t="b">
        <v>0</v>
      </c>
      <c r="T271" t="s">
        <v>88</v>
      </c>
      <c r="U271" t="b">
        <v>1</v>
      </c>
      <c r="V271" t="s">
        <v>146</v>
      </c>
      <c r="W271" s="1">
        <v>44538.786064814813</v>
      </c>
      <c r="X271">
        <v>1799</v>
      </c>
      <c r="Y271">
        <v>74</v>
      </c>
      <c r="Z271">
        <v>0</v>
      </c>
      <c r="AA271">
        <v>74</v>
      </c>
      <c r="AB271">
        <v>0</v>
      </c>
      <c r="AC271">
        <v>63</v>
      </c>
      <c r="AD271">
        <v>2</v>
      </c>
      <c r="AE271">
        <v>0</v>
      </c>
      <c r="AF271">
        <v>0</v>
      </c>
      <c r="AG271">
        <v>0</v>
      </c>
      <c r="AH271" t="s">
        <v>89</v>
      </c>
      <c r="AI271" s="1">
        <v>44538.823055555556</v>
      </c>
      <c r="AJ271">
        <v>844</v>
      </c>
      <c r="AK271">
        <v>5</v>
      </c>
      <c r="AL271">
        <v>0</v>
      </c>
      <c r="AM271">
        <v>5</v>
      </c>
      <c r="AN271">
        <v>0</v>
      </c>
      <c r="AO271">
        <v>6</v>
      </c>
      <c r="AP271">
        <v>-3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742</v>
      </c>
      <c r="B272" t="s">
        <v>80</v>
      </c>
      <c r="C272" t="s">
        <v>726</v>
      </c>
      <c r="D272" t="s">
        <v>82</v>
      </c>
      <c r="E272" s="2" t="str">
        <f>HYPERLINK("capsilon://?command=openfolder&amp;siteaddress=FAM.docvelocity-na8.net&amp;folderid=FX2D663007-02FC-1387-6A5D-56A83FE69701","FX21112609")</f>
        <v>FX21112609</v>
      </c>
      <c r="F272" t="s">
        <v>19</v>
      </c>
      <c r="G272" t="s">
        <v>19</v>
      </c>
      <c r="H272" t="s">
        <v>83</v>
      </c>
      <c r="I272" t="s">
        <v>727</v>
      </c>
      <c r="J272">
        <v>66</v>
      </c>
      <c r="K272" t="s">
        <v>85</v>
      </c>
      <c r="L272" t="s">
        <v>86</v>
      </c>
      <c r="M272" t="s">
        <v>87</v>
      </c>
      <c r="N272">
        <v>2</v>
      </c>
      <c r="O272" s="1">
        <v>44538.767939814818</v>
      </c>
      <c r="P272" s="1">
        <v>44538.823541666665</v>
      </c>
      <c r="Q272">
        <v>2819</v>
      </c>
      <c r="R272">
        <v>1985</v>
      </c>
      <c r="S272" t="b">
        <v>0</v>
      </c>
      <c r="T272" t="s">
        <v>88</v>
      </c>
      <c r="U272" t="b">
        <v>1</v>
      </c>
      <c r="V272" t="s">
        <v>136</v>
      </c>
      <c r="W272" s="1">
        <v>44538.789050925923</v>
      </c>
      <c r="X272">
        <v>1435</v>
      </c>
      <c r="Y272">
        <v>52</v>
      </c>
      <c r="Z272">
        <v>0</v>
      </c>
      <c r="AA272">
        <v>52</v>
      </c>
      <c r="AB272">
        <v>0</v>
      </c>
      <c r="AC272">
        <v>30</v>
      </c>
      <c r="AD272">
        <v>14</v>
      </c>
      <c r="AE272">
        <v>0</v>
      </c>
      <c r="AF272">
        <v>0</v>
      </c>
      <c r="AG272">
        <v>0</v>
      </c>
      <c r="AH272" t="s">
        <v>319</v>
      </c>
      <c r="AI272" s="1">
        <v>44538.823541666665</v>
      </c>
      <c r="AJ272">
        <v>542</v>
      </c>
      <c r="AK272">
        <v>2</v>
      </c>
      <c r="AL272">
        <v>0</v>
      </c>
      <c r="AM272">
        <v>2</v>
      </c>
      <c r="AN272">
        <v>0</v>
      </c>
      <c r="AO272">
        <v>2</v>
      </c>
      <c r="AP272">
        <v>12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743</v>
      </c>
      <c r="B273" t="s">
        <v>80</v>
      </c>
      <c r="C273" t="s">
        <v>726</v>
      </c>
      <c r="D273" t="s">
        <v>82</v>
      </c>
      <c r="E273" s="2" t="str">
        <f>HYPERLINK("capsilon://?command=openfolder&amp;siteaddress=FAM.docvelocity-na8.net&amp;folderid=FX2D663007-02FC-1387-6A5D-56A83FE69701","FX21112609")</f>
        <v>FX21112609</v>
      </c>
      <c r="F273" t="s">
        <v>19</v>
      </c>
      <c r="G273" t="s">
        <v>19</v>
      </c>
      <c r="H273" t="s">
        <v>83</v>
      </c>
      <c r="I273" t="s">
        <v>729</v>
      </c>
      <c r="J273">
        <v>66</v>
      </c>
      <c r="K273" t="s">
        <v>85</v>
      </c>
      <c r="L273" t="s">
        <v>86</v>
      </c>
      <c r="M273" t="s">
        <v>87</v>
      </c>
      <c r="N273">
        <v>2</v>
      </c>
      <c r="O273" s="1">
        <v>44538.769120370373</v>
      </c>
      <c r="P273" s="1">
        <v>44538.822523148148</v>
      </c>
      <c r="Q273">
        <v>4492</v>
      </c>
      <c r="R273">
        <v>122</v>
      </c>
      <c r="S273" t="b">
        <v>0</v>
      </c>
      <c r="T273" t="s">
        <v>88</v>
      </c>
      <c r="U273" t="b">
        <v>1</v>
      </c>
      <c r="V273" t="s">
        <v>146</v>
      </c>
      <c r="W273" s="1">
        <v>44538.787175925929</v>
      </c>
      <c r="X273">
        <v>95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66</v>
      </c>
      <c r="AE273">
        <v>0</v>
      </c>
      <c r="AF273">
        <v>0</v>
      </c>
      <c r="AG273">
        <v>0</v>
      </c>
      <c r="AH273" t="s">
        <v>168</v>
      </c>
      <c r="AI273" s="1">
        <v>44538.822523148148</v>
      </c>
      <c r="AJ273">
        <v>20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66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744</v>
      </c>
      <c r="B274" t="s">
        <v>80</v>
      </c>
      <c r="C274" t="s">
        <v>686</v>
      </c>
      <c r="D274" t="s">
        <v>82</v>
      </c>
      <c r="E274" s="2" t="str">
        <f>HYPERLINK("capsilon://?command=openfolder&amp;siteaddress=FAM.docvelocity-na8.net&amp;folderid=FX58167B96-0B33-48CB-108A-EDF66A297366","FX21117743")</f>
        <v>FX21117743</v>
      </c>
      <c r="F274" t="s">
        <v>19</v>
      </c>
      <c r="G274" t="s">
        <v>19</v>
      </c>
      <c r="H274" t="s">
        <v>83</v>
      </c>
      <c r="I274" t="s">
        <v>738</v>
      </c>
      <c r="J274">
        <v>38</v>
      </c>
      <c r="K274" t="s">
        <v>85</v>
      </c>
      <c r="L274" t="s">
        <v>86</v>
      </c>
      <c r="M274" t="s">
        <v>87</v>
      </c>
      <c r="N274">
        <v>2</v>
      </c>
      <c r="O274" s="1">
        <v>44538.771412037036</v>
      </c>
      <c r="P274" s="1">
        <v>44539.30060185185</v>
      </c>
      <c r="Q274">
        <v>44316</v>
      </c>
      <c r="R274">
        <v>1406</v>
      </c>
      <c r="S274" t="b">
        <v>0</v>
      </c>
      <c r="T274" t="s">
        <v>88</v>
      </c>
      <c r="U274" t="b">
        <v>1</v>
      </c>
      <c r="V274" t="s">
        <v>136</v>
      </c>
      <c r="W274" s="1">
        <v>44538.850601851853</v>
      </c>
      <c r="X274">
        <v>235</v>
      </c>
      <c r="Y274">
        <v>37</v>
      </c>
      <c r="Z274">
        <v>0</v>
      </c>
      <c r="AA274">
        <v>37</v>
      </c>
      <c r="AB274">
        <v>0</v>
      </c>
      <c r="AC274">
        <v>21</v>
      </c>
      <c r="AD274">
        <v>1</v>
      </c>
      <c r="AE274">
        <v>0</v>
      </c>
      <c r="AF274">
        <v>0</v>
      </c>
      <c r="AG274">
        <v>0</v>
      </c>
      <c r="AH274" t="s">
        <v>99</v>
      </c>
      <c r="AI274" s="1">
        <v>44539.30060185185</v>
      </c>
      <c r="AJ274">
        <v>853</v>
      </c>
      <c r="AK274">
        <v>4</v>
      </c>
      <c r="AL274">
        <v>0</v>
      </c>
      <c r="AM274">
        <v>4</v>
      </c>
      <c r="AN274">
        <v>0</v>
      </c>
      <c r="AO274">
        <v>4</v>
      </c>
      <c r="AP274">
        <v>-3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745</v>
      </c>
      <c r="B275" t="s">
        <v>80</v>
      </c>
      <c r="C275" t="s">
        <v>686</v>
      </c>
      <c r="D275" t="s">
        <v>82</v>
      </c>
      <c r="E275" s="2" t="str">
        <f>HYPERLINK("capsilon://?command=openfolder&amp;siteaddress=FAM.docvelocity-na8.net&amp;folderid=FX58167B96-0B33-48CB-108A-EDF66A297366","FX21117743")</f>
        <v>FX21117743</v>
      </c>
      <c r="F275" t="s">
        <v>19</v>
      </c>
      <c r="G275" t="s">
        <v>19</v>
      </c>
      <c r="H275" t="s">
        <v>83</v>
      </c>
      <c r="I275" t="s">
        <v>740</v>
      </c>
      <c r="J275">
        <v>38</v>
      </c>
      <c r="K275" t="s">
        <v>85</v>
      </c>
      <c r="L275" t="s">
        <v>86</v>
      </c>
      <c r="M275" t="s">
        <v>87</v>
      </c>
      <c r="N275">
        <v>2</v>
      </c>
      <c r="O275" s="1">
        <v>44538.773125</v>
      </c>
      <c r="P275" s="1">
        <v>44539.304594907408</v>
      </c>
      <c r="Q275">
        <v>43641</v>
      </c>
      <c r="R275">
        <v>2278</v>
      </c>
      <c r="S275" t="b">
        <v>0</v>
      </c>
      <c r="T275" t="s">
        <v>88</v>
      </c>
      <c r="U275" t="b">
        <v>1</v>
      </c>
      <c r="V275" t="s">
        <v>588</v>
      </c>
      <c r="W275" s="1">
        <v>44539.178333333337</v>
      </c>
      <c r="X275">
        <v>1010</v>
      </c>
      <c r="Y275">
        <v>38</v>
      </c>
      <c r="Z275">
        <v>0</v>
      </c>
      <c r="AA275">
        <v>38</v>
      </c>
      <c r="AB275">
        <v>0</v>
      </c>
      <c r="AC275">
        <v>17</v>
      </c>
      <c r="AD275">
        <v>0</v>
      </c>
      <c r="AE275">
        <v>0</v>
      </c>
      <c r="AF275">
        <v>0</v>
      </c>
      <c r="AG275">
        <v>0</v>
      </c>
      <c r="AH275" t="s">
        <v>114</v>
      </c>
      <c r="AI275" s="1">
        <v>44539.304594907408</v>
      </c>
      <c r="AJ275">
        <v>961</v>
      </c>
      <c r="AK275">
        <v>5</v>
      </c>
      <c r="AL275">
        <v>0</v>
      </c>
      <c r="AM275">
        <v>5</v>
      </c>
      <c r="AN275">
        <v>0</v>
      </c>
      <c r="AO275">
        <v>5</v>
      </c>
      <c r="AP275">
        <v>-5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746</v>
      </c>
      <c r="B276" t="s">
        <v>80</v>
      </c>
      <c r="C276" t="s">
        <v>373</v>
      </c>
      <c r="D276" t="s">
        <v>82</v>
      </c>
      <c r="E276" s="2" t="str">
        <f>HYPERLINK("capsilon://?command=openfolder&amp;siteaddress=FAM.docvelocity-na8.net&amp;folderid=FX1BE17F57-74C5-4922-48A1-C6B550CA68D8","FX21113133")</f>
        <v>FX21113133</v>
      </c>
      <c r="F276" t="s">
        <v>19</v>
      </c>
      <c r="G276" t="s">
        <v>19</v>
      </c>
      <c r="H276" t="s">
        <v>83</v>
      </c>
      <c r="I276" t="s">
        <v>747</v>
      </c>
      <c r="J276">
        <v>66</v>
      </c>
      <c r="K276" t="s">
        <v>85</v>
      </c>
      <c r="L276" t="s">
        <v>86</v>
      </c>
      <c r="M276" t="s">
        <v>87</v>
      </c>
      <c r="N276">
        <v>1</v>
      </c>
      <c r="O276" s="1">
        <v>44538.814560185187</v>
      </c>
      <c r="P276" s="1">
        <v>44539.176516203705</v>
      </c>
      <c r="Q276">
        <v>31139</v>
      </c>
      <c r="R276">
        <v>134</v>
      </c>
      <c r="S276" t="b">
        <v>0</v>
      </c>
      <c r="T276" t="s">
        <v>88</v>
      </c>
      <c r="U276" t="b">
        <v>0</v>
      </c>
      <c r="V276" t="s">
        <v>160</v>
      </c>
      <c r="W276" s="1">
        <v>44539.176516203705</v>
      </c>
      <c r="X276">
        <v>99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66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748</v>
      </c>
      <c r="B277" t="s">
        <v>80</v>
      </c>
      <c r="C277" t="s">
        <v>749</v>
      </c>
      <c r="D277" t="s">
        <v>82</v>
      </c>
      <c r="E277" s="2" t="str">
        <f>HYPERLINK("capsilon://?command=openfolder&amp;siteaddress=FAM.docvelocity-na8.net&amp;folderid=FX51F0A238-93FE-B6C3-C5BF-C3B39F879973","FX211010528")</f>
        <v>FX211010528</v>
      </c>
      <c r="F277" t="s">
        <v>19</v>
      </c>
      <c r="G277" t="s">
        <v>19</v>
      </c>
      <c r="H277" t="s">
        <v>83</v>
      </c>
      <c r="I277" t="s">
        <v>750</v>
      </c>
      <c r="J277">
        <v>66</v>
      </c>
      <c r="K277" t="s">
        <v>85</v>
      </c>
      <c r="L277" t="s">
        <v>86</v>
      </c>
      <c r="M277" t="s">
        <v>87</v>
      </c>
      <c r="N277">
        <v>1</v>
      </c>
      <c r="O277" s="1">
        <v>44538.814791666664</v>
      </c>
      <c r="P277" s="1">
        <v>44539.234236111108</v>
      </c>
      <c r="Q277">
        <v>35839</v>
      </c>
      <c r="R277">
        <v>401</v>
      </c>
      <c r="S277" t="b">
        <v>0</v>
      </c>
      <c r="T277" t="s">
        <v>88</v>
      </c>
      <c r="U277" t="b">
        <v>0</v>
      </c>
      <c r="V277" t="s">
        <v>160</v>
      </c>
      <c r="W277" s="1">
        <v>44539.234236111108</v>
      </c>
      <c r="X277">
        <v>104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66</v>
      </c>
      <c r="AE277">
        <v>52</v>
      </c>
      <c r="AF277">
        <v>0</v>
      </c>
      <c r="AG277">
        <v>2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751</v>
      </c>
      <c r="B278" t="s">
        <v>80</v>
      </c>
      <c r="C278" t="s">
        <v>752</v>
      </c>
      <c r="D278" t="s">
        <v>82</v>
      </c>
      <c r="E278" s="2" t="str">
        <f>HYPERLINK("capsilon://?command=openfolder&amp;siteaddress=FAM.docvelocity-na8.net&amp;folderid=FXF16EFE2E-AFCE-A842-9AE4-2A6CD949D85F","FX21115581")</f>
        <v>FX21115581</v>
      </c>
      <c r="F278" t="s">
        <v>19</v>
      </c>
      <c r="G278" t="s">
        <v>19</v>
      </c>
      <c r="H278" t="s">
        <v>83</v>
      </c>
      <c r="I278" t="s">
        <v>753</v>
      </c>
      <c r="J278">
        <v>66</v>
      </c>
      <c r="K278" t="s">
        <v>85</v>
      </c>
      <c r="L278" t="s">
        <v>86</v>
      </c>
      <c r="M278" t="s">
        <v>87</v>
      </c>
      <c r="N278">
        <v>2</v>
      </c>
      <c r="O278" s="1">
        <v>44538.828553240739</v>
      </c>
      <c r="P278" s="1">
        <v>44539.325324074074</v>
      </c>
      <c r="Q278">
        <v>41123</v>
      </c>
      <c r="R278">
        <v>1798</v>
      </c>
      <c r="S278" t="b">
        <v>0</v>
      </c>
      <c r="T278" t="s">
        <v>88</v>
      </c>
      <c r="U278" t="b">
        <v>0</v>
      </c>
      <c r="V278" t="s">
        <v>629</v>
      </c>
      <c r="W278" s="1">
        <v>44539.198738425926</v>
      </c>
      <c r="X278">
        <v>1067</v>
      </c>
      <c r="Y278">
        <v>53</v>
      </c>
      <c r="Z278">
        <v>0</v>
      </c>
      <c r="AA278">
        <v>53</v>
      </c>
      <c r="AB278">
        <v>0</v>
      </c>
      <c r="AC278">
        <v>27</v>
      </c>
      <c r="AD278">
        <v>13</v>
      </c>
      <c r="AE278">
        <v>0</v>
      </c>
      <c r="AF278">
        <v>0</v>
      </c>
      <c r="AG278">
        <v>0</v>
      </c>
      <c r="AH278" t="s">
        <v>99</v>
      </c>
      <c r="AI278" s="1">
        <v>44539.325324074074</v>
      </c>
      <c r="AJ278">
        <v>731</v>
      </c>
      <c r="AK278">
        <v>4</v>
      </c>
      <c r="AL278">
        <v>0</v>
      </c>
      <c r="AM278">
        <v>4</v>
      </c>
      <c r="AN278">
        <v>0</v>
      </c>
      <c r="AO278">
        <v>4</v>
      </c>
      <c r="AP278">
        <v>9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754</v>
      </c>
      <c r="B279" t="s">
        <v>80</v>
      </c>
      <c r="C279" t="s">
        <v>379</v>
      </c>
      <c r="D279" t="s">
        <v>82</v>
      </c>
      <c r="E279" s="2" t="str">
        <f>HYPERLINK("capsilon://?command=openfolder&amp;siteaddress=FAM.docvelocity-na8.net&amp;folderid=FX11E11161-AE01-86B9-28BC-ED00735C54E0","FX21115872")</f>
        <v>FX21115872</v>
      </c>
      <c r="F279" t="s">
        <v>19</v>
      </c>
      <c r="G279" t="s">
        <v>19</v>
      </c>
      <c r="H279" t="s">
        <v>83</v>
      </c>
      <c r="I279" t="s">
        <v>755</v>
      </c>
      <c r="J279">
        <v>58</v>
      </c>
      <c r="K279" t="s">
        <v>85</v>
      </c>
      <c r="L279" t="s">
        <v>86</v>
      </c>
      <c r="M279" t="s">
        <v>87</v>
      </c>
      <c r="N279">
        <v>2</v>
      </c>
      <c r="O279" s="1">
        <v>44538.833773148152</v>
      </c>
      <c r="P279" s="1">
        <v>44539.319953703707</v>
      </c>
      <c r="Q279">
        <v>41308</v>
      </c>
      <c r="R279">
        <v>698</v>
      </c>
      <c r="S279" t="b">
        <v>0</v>
      </c>
      <c r="T279" t="s">
        <v>88</v>
      </c>
      <c r="U279" t="b">
        <v>0</v>
      </c>
      <c r="V279" t="s">
        <v>588</v>
      </c>
      <c r="W279" s="1">
        <v>44539.200995370367</v>
      </c>
      <c r="X279">
        <v>460</v>
      </c>
      <c r="Y279">
        <v>43</v>
      </c>
      <c r="Z279">
        <v>0</v>
      </c>
      <c r="AA279">
        <v>43</v>
      </c>
      <c r="AB279">
        <v>0</v>
      </c>
      <c r="AC279">
        <v>17</v>
      </c>
      <c r="AD279">
        <v>15</v>
      </c>
      <c r="AE279">
        <v>0</v>
      </c>
      <c r="AF279">
        <v>0</v>
      </c>
      <c r="AG279">
        <v>0</v>
      </c>
      <c r="AH279" t="s">
        <v>114</v>
      </c>
      <c r="AI279" s="1">
        <v>44539.319953703707</v>
      </c>
      <c r="AJ279">
        <v>233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15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756</v>
      </c>
      <c r="B280" t="s">
        <v>80</v>
      </c>
      <c r="C280" t="s">
        <v>379</v>
      </c>
      <c r="D280" t="s">
        <v>82</v>
      </c>
      <c r="E280" s="2" t="str">
        <f>HYPERLINK("capsilon://?command=openfolder&amp;siteaddress=FAM.docvelocity-na8.net&amp;folderid=FX11E11161-AE01-86B9-28BC-ED00735C54E0","FX21115872")</f>
        <v>FX21115872</v>
      </c>
      <c r="F280" t="s">
        <v>19</v>
      </c>
      <c r="G280" t="s">
        <v>19</v>
      </c>
      <c r="H280" t="s">
        <v>83</v>
      </c>
      <c r="I280" t="s">
        <v>757</v>
      </c>
      <c r="J280">
        <v>66</v>
      </c>
      <c r="K280" t="s">
        <v>85</v>
      </c>
      <c r="L280" t="s">
        <v>86</v>
      </c>
      <c r="M280" t="s">
        <v>87</v>
      </c>
      <c r="N280">
        <v>2</v>
      </c>
      <c r="O280" s="1">
        <v>44538.834062499998</v>
      </c>
      <c r="P280" s="1">
        <v>44539.327291666668</v>
      </c>
      <c r="Q280">
        <v>41388</v>
      </c>
      <c r="R280">
        <v>1227</v>
      </c>
      <c r="S280" t="b">
        <v>0</v>
      </c>
      <c r="T280" t="s">
        <v>88</v>
      </c>
      <c r="U280" t="b">
        <v>0</v>
      </c>
      <c r="V280" t="s">
        <v>629</v>
      </c>
      <c r="W280" s="1">
        <v>44539.205625000002</v>
      </c>
      <c r="X280">
        <v>594</v>
      </c>
      <c r="Y280">
        <v>52</v>
      </c>
      <c r="Z280">
        <v>0</v>
      </c>
      <c r="AA280">
        <v>52</v>
      </c>
      <c r="AB280">
        <v>0</v>
      </c>
      <c r="AC280">
        <v>32</v>
      </c>
      <c r="AD280">
        <v>14</v>
      </c>
      <c r="AE280">
        <v>0</v>
      </c>
      <c r="AF280">
        <v>0</v>
      </c>
      <c r="AG280">
        <v>0</v>
      </c>
      <c r="AH280" t="s">
        <v>114</v>
      </c>
      <c r="AI280" s="1">
        <v>44539.327291666668</v>
      </c>
      <c r="AJ280">
        <v>633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12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758</v>
      </c>
      <c r="B281" t="s">
        <v>80</v>
      </c>
      <c r="C281" t="s">
        <v>759</v>
      </c>
      <c r="D281" t="s">
        <v>82</v>
      </c>
      <c r="E281" s="2" t="str">
        <f>HYPERLINK("capsilon://?command=openfolder&amp;siteaddress=FAM.docvelocity-na8.net&amp;folderid=FXF80275C1-56E8-B89F-D9B3-695515BCF4D9","FX211113701")</f>
        <v>FX211113701</v>
      </c>
      <c r="F281" t="s">
        <v>19</v>
      </c>
      <c r="G281" t="s">
        <v>19</v>
      </c>
      <c r="H281" t="s">
        <v>83</v>
      </c>
      <c r="I281" t="s">
        <v>760</v>
      </c>
      <c r="J281">
        <v>67</v>
      </c>
      <c r="K281" t="s">
        <v>85</v>
      </c>
      <c r="L281" t="s">
        <v>86</v>
      </c>
      <c r="M281" t="s">
        <v>87</v>
      </c>
      <c r="N281">
        <v>1</v>
      </c>
      <c r="O281" s="1">
        <v>44538.901550925926</v>
      </c>
      <c r="P281" s="1">
        <v>44539.235543981478</v>
      </c>
      <c r="Q281">
        <v>28393</v>
      </c>
      <c r="R281">
        <v>464</v>
      </c>
      <c r="S281" t="b">
        <v>0</v>
      </c>
      <c r="T281" t="s">
        <v>88</v>
      </c>
      <c r="U281" t="b">
        <v>0</v>
      </c>
      <c r="V281" t="s">
        <v>160</v>
      </c>
      <c r="W281" s="1">
        <v>44539.235543981478</v>
      </c>
      <c r="X281">
        <v>112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67</v>
      </c>
      <c r="AE281">
        <v>62</v>
      </c>
      <c r="AF281">
        <v>0</v>
      </c>
      <c r="AG281">
        <v>2</v>
      </c>
      <c r="AH281" t="s">
        <v>88</v>
      </c>
      <c r="AI281" t="s">
        <v>88</v>
      </c>
      <c r="AJ281" t="s">
        <v>88</v>
      </c>
      <c r="AK281" t="s">
        <v>88</v>
      </c>
      <c r="AL281" t="s">
        <v>88</v>
      </c>
      <c r="AM281" t="s">
        <v>88</v>
      </c>
      <c r="AN281" t="s">
        <v>88</v>
      </c>
      <c r="AO281" t="s">
        <v>88</v>
      </c>
      <c r="AP281" t="s">
        <v>88</v>
      </c>
      <c r="AQ281" t="s">
        <v>88</v>
      </c>
      <c r="AR281" t="s">
        <v>88</v>
      </c>
      <c r="AS281" t="s">
        <v>88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761</v>
      </c>
      <c r="B282" t="s">
        <v>80</v>
      </c>
      <c r="C282" t="s">
        <v>522</v>
      </c>
      <c r="D282" t="s">
        <v>82</v>
      </c>
      <c r="E282" s="2" t="str">
        <f>HYPERLINK("capsilon://?command=openfolder&amp;siteaddress=FAM.docvelocity-na8.net&amp;folderid=FXDA579931-E83D-D9FF-264F-A4E6BC0F09BA","FX21114913")</f>
        <v>FX21114913</v>
      </c>
      <c r="F282" t="s">
        <v>19</v>
      </c>
      <c r="G282" t="s">
        <v>19</v>
      </c>
      <c r="H282" t="s">
        <v>83</v>
      </c>
      <c r="I282" t="s">
        <v>762</v>
      </c>
      <c r="J282">
        <v>66</v>
      </c>
      <c r="K282" t="s">
        <v>85</v>
      </c>
      <c r="L282" t="s">
        <v>86</v>
      </c>
      <c r="M282" t="s">
        <v>87</v>
      </c>
      <c r="N282">
        <v>1</v>
      </c>
      <c r="O282" s="1">
        <v>44538.929351851853</v>
      </c>
      <c r="P282" s="1">
        <v>44539.249166666668</v>
      </c>
      <c r="Q282">
        <v>26863</v>
      </c>
      <c r="R282">
        <v>769</v>
      </c>
      <c r="S282" t="b">
        <v>0</v>
      </c>
      <c r="T282" t="s">
        <v>88</v>
      </c>
      <c r="U282" t="b">
        <v>0</v>
      </c>
      <c r="V282" t="s">
        <v>160</v>
      </c>
      <c r="W282" s="1">
        <v>44539.249166666668</v>
      </c>
      <c r="X282">
        <v>313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66</v>
      </c>
      <c r="AE282">
        <v>52</v>
      </c>
      <c r="AF282">
        <v>0</v>
      </c>
      <c r="AG282">
        <v>1</v>
      </c>
      <c r="AH282" t="s">
        <v>88</v>
      </c>
      <c r="AI282" t="s">
        <v>88</v>
      </c>
      <c r="AJ282" t="s">
        <v>88</v>
      </c>
      <c r="AK282" t="s">
        <v>88</v>
      </c>
      <c r="AL282" t="s">
        <v>88</v>
      </c>
      <c r="AM282" t="s">
        <v>88</v>
      </c>
      <c r="AN282" t="s">
        <v>88</v>
      </c>
      <c r="AO282" t="s">
        <v>88</v>
      </c>
      <c r="AP282" t="s">
        <v>88</v>
      </c>
      <c r="AQ282" t="s">
        <v>88</v>
      </c>
      <c r="AR282" t="s">
        <v>88</v>
      </c>
      <c r="AS282" t="s">
        <v>88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763</v>
      </c>
      <c r="B283" t="s">
        <v>80</v>
      </c>
      <c r="C283" t="s">
        <v>764</v>
      </c>
      <c r="D283" t="s">
        <v>82</v>
      </c>
      <c r="E283" s="2" t="str">
        <f>HYPERLINK("capsilon://?command=openfolder&amp;siteaddress=FAM.docvelocity-na8.net&amp;folderid=FX8688E22B-7882-9C90-428A-B60A44E931DE","FX21114512")</f>
        <v>FX21114512</v>
      </c>
      <c r="F283" t="s">
        <v>19</v>
      </c>
      <c r="G283" t="s">
        <v>19</v>
      </c>
      <c r="H283" t="s">
        <v>83</v>
      </c>
      <c r="I283" t="s">
        <v>765</v>
      </c>
      <c r="J283">
        <v>32</v>
      </c>
      <c r="K283" t="s">
        <v>85</v>
      </c>
      <c r="L283" t="s">
        <v>86</v>
      </c>
      <c r="M283" t="s">
        <v>87</v>
      </c>
      <c r="N283">
        <v>2</v>
      </c>
      <c r="O283" s="1">
        <v>44538.947164351855</v>
      </c>
      <c r="P283" s="1">
        <v>44539.326388888891</v>
      </c>
      <c r="Q283">
        <v>31579</v>
      </c>
      <c r="R283">
        <v>1186</v>
      </c>
      <c r="S283" t="b">
        <v>0</v>
      </c>
      <c r="T283" t="s">
        <v>88</v>
      </c>
      <c r="U283" t="b">
        <v>0</v>
      </c>
      <c r="V283" t="s">
        <v>588</v>
      </c>
      <c r="W283" s="1">
        <v>44539.211087962962</v>
      </c>
      <c r="X283">
        <v>769</v>
      </c>
      <c r="Y283">
        <v>43</v>
      </c>
      <c r="Z283">
        <v>0</v>
      </c>
      <c r="AA283">
        <v>43</v>
      </c>
      <c r="AB283">
        <v>0</v>
      </c>
      <c r="AC283">
        <v>31</v>
      </c>
      <c r="AD283">
        <v>-11</v>
      </c>
      <c r="AE283">
        <v>0</v>
      </c>
      <c r="AF283">
        <v>0</v>
      </c>
      <c r="AG283">
        <v>0</v>
      </c>
      <c r="AH283" t="s">
        <v>201</v>
      </c>
      <c r="AI283" s="1">
        <v>44539.326388888891</v>
      </c>
      <c r="AJ283">
        <v>417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-11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766</v>
      </c>
      <c r="B284" t="s">
        <v>80</v>
      </c>
      <c r="C284" t="s">
        <v>764</v>
      </c>
      <c r="D284" t="s">
        <v>82</v>
      </c>
      <c r="E284" s="2" t="str">
        <f>HYPERLINK("capsilon://?command=openfolder&amp;siteaddress=FAM.docvelocity-na8.net&amp;folderid=FX8688E22B-7882-9C90-428A-B60A44E931DE","FX21114512")</f>
        <v>FX21114512</v>
      </c>
      <c r="F284" t="s">
        <v>19</v>
      </c>
      <c r="G284" t="s">
        <v>19</v>
      </c>
      <c r="H284" t="s">
        <v>83</v>
      </c>
      <c r="I284" t="s">
        <v>767</v>
      </c>
      <c r="J284">
        <v>32</v>
      </c>
      <c r="K284" t="s">
        <v>85</v>
      </c>
      <c r="L284" t="s">
        <v>86</v>
      </c>
      <c r="M284" t="s">
        <v>87</v>
      </c>
      <c r="N284">
        <v>2</v>
      </c>
      <c r="O284" s="1">
        <v>44538.947893518518</v>
      </c>
      <c r="P284" s="1">
        <v>44539.328460648147</v>
      </c>
      <c r="Q284">
        <v>32180</v>
      </c>
      <c r="R284">
        <v>701</v>
      </c>
      <c r="S284" t="b">
        <v>0</v>
      </c>
      <c r="T284" t="s">
        <v>88</v>
      </c>
      <c r="U284" t="b">
        <v>0</v>
      </c>
      <c r="V284" t="s">
        <v>136</v>
      </c>
      <c r="W284" s="1">
        <v>44539.208634259259</v>
      </c>
      <c r="X284">
        <v>431</v>
      </c>
      <c r="Y284">
        <v>43</v>
      </c>
      <c r="Z284">
        <v>0</v>
      </c>
      <c r="AA284">
        <v>43</v>
      </c>
      <c r="AB284">
        <v>0</v>
      </c>
      <c r="AC284">
        <v>32</v>
      </c>
      <c r="AD284">
        <v>-11</v>
      </c>
      <c r="AE284">
        <v>0</v>
      </c>
      <c r="AF284">
        <v>0</v>
      </c>
      <c r="AG284">
        <v>0</v>
      </c>
      <c r="AH284" t="s">
        <v>99</v>
      </c>
      <c r="AI284" s="1">
        <v>44539.328460648147</v>
      </c>
      <c r="AJ284">
        <v>270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-12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768</v>
      </c>
      <c r="B285" t="s">
        <v>80</v>
      </c>
      <c r="C285" t="s">
        <v>731</v>
      </c>
      <c r="D285" t="s">
        <v>82</v>
      </c>
      <c r="E285" s="2" t="str">
        <f>HYPERLINK("capsilon://?command=openfolder&amp;siteaddress=FAM.docvelocity-na8.net&amp;folderid=FXFADCDC5C-BA41-4D6E-38A4-7BDE5B764A37","FX2112838")</f>
        <v>FX2112838</v>
      </c>
      <c r="F285" t="s">
        <v>19</v>
      </c>
      <c r="G285" t="s">
        <v>19</v>
      </c>
      <c r="H285" t="s">
        <v>83</v>
      </c>
      <c r="I285" t="s">
        <v>736</v>
      </c>
      <c r="J285">
        <v>109</v>
      </c>
      <c r="K285" t="s">
        <v>85</v>
      </c>
      <c r="L285" t="s">
        <v>86</v>
      </c>
      <c r="M285" t="s">
        <v>87</v>
      </c>
      <c r="N285">
        <v>2</v>
      </c>
      <c r="O285" s="1">
        <v>44539.176134259258</v>
      </c>
      <c r="P285" s="1">
        <v>44539.316851851851</v>
      </c>
      <c r="Q285">
        <v>9310</v>
      </c>
      <c r="R285">
        <v>2848</v>
      </c>
      <c r="S285" t="b">
        <v>0</v>
      </c>
      <c r="T285" t="s">
        <v>88</v>
      </c>
      <c r="U285" t="b">
        <v>1</v>
      </c>
      <c r="V285" t="s">
        <v>588</v>
      </c>
      <c r="W285" s="1">
        <v>44539.194513888891</v>
      </c>
      <c r="X285">
        <v>1397</v>
      </c>
      <c r="Y285">
        <v>132</v>
      </c>
      <c r="Z285">
        <v>0</v>
      </c>
      <c r="AA285">
        <v>132</v>
      </c>
      <c r="AB285">
        <v>0</v>
      </c>
      <c r="AC285">
        <v>65</v>
      </c>
      <c r="AD285">
        <v>-23</v>
      </c>
      <c r="AE285">
        <v>0</v>
      </c>
      <c r="AF285">
        <v>0</v>
      </c>
      <c r="AG285">
        <v>0</v>
      </c>
      <c r="AH285" t="s">
        <v>99</v>
      </c>
      <c r="AI285" s="1">
        <v>44539.316851851851</v>
      </c>
      <c r="AJ285">
        <v>1259</v>
      </c>
      <c r="AK285">
        <v>3</v>
      </c>
      <c r="AL285">
        <v>0</v>
      </c>
      <c r="AM285">
        <v>3</v>
      </c>
      <c r="AN285">
        <v>0</v>
      </c>
      <c r="AO285">
        <v>2</v>
      </c>
      <c r="AP285">
        <v>-26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769</v>
      </c>
      <c r="B286" t="s">
        <v>80</v>
      </c>
      <c r="C286" t="s">
        <v>373</v>
      </c>
      <c r="D286" t="s">
        <v>82</v>
      </c>
      <c r="E286" s="2" t="str">
        <f>HYPERLINK("capsilon://?command=openfolder&amp;siteaddress=FAM.docvelocity-na8.net&amp;folderid=FX1BE17F57-74C5-4922-48A1-C6B550CA68D8","FX21113133")</f>
        <v>FX21113133</v>
      </c>
      <c r="F286" t="s">
        <v>19</v>
      </c>
      <c r="G286" t="s">
        <v>19</v>
      </c>
      <c r="H286" t="s">
        <v>83</v>
      </c>
      <c r="I286" t="s">
        <v>747</v>
      </c>
      <c r="J286">
        <v>38</v>
      </c>
      <c r="K286" t="s">
        <v>85</v>
      </c>
      <c r="L286" t="s">
        <v>86</v>
      </c>
      <c r="M286" t="s">
        <v>87</v>
      </c>
      <c r="N286">
        <v>2</v>
      </c>
      <c r="O286" s="1">
        <v>44539.176817129628</v>
      </c>
      <c r="P286" s="1">
        <v>44539.308495370373</v>
      </c>
      <c r="Q286">
        <v>10354</v>
      </c>
      <c r="R286">
        <v>1023</v>
      </c>
      <c r="S286" t="b">
        <v>0</v>
      </c>
      <c r="T286" t="s">
        <v>88</v>
      </c>
      <c r="U286" t="b">
        <v>1</v>
      </c>
      <c r="V286" t="s">
        <v>611</v>
      </c>
      <c r="W286" s="1">
        <v>44539.197187500002</v>
      </c>
      <c r="X286">
        <v>649</v>
      </c>
      <c r="Y286">
        <v>37</v>
      </c>
      <c r="Z286">
        <v>0</v>
      </c>
      <c r="AA286">
        <v>37</v>
      </c>
      <c r="AB286">
        <v>0</v>
      </c>
      <c r="AC286">
        <v>25</v>
      </c>
      <c r="AD286">
        <v>1</v>
      </c>
      <c r="AE286">
        <v>0</v>
      </c>
      <c r="AF286">
        <v>0</v>
      </c>
      <c r="AG286">
        <v>0</v>
      </c>
      <c r="AH286" t="s">
        <v>114</v>
      </c>
      <c r="AI286" s="1">
        <v>44539.308495370373</v>
      </c>
      <c r="AJ286">
        <v>336</v>
      </c>
      <c r="AK286">
        <v>3</v>
      </c>
      <c r="AL286">
        <v>0</v>
      </c>
      <c r="AM286">
        <v>3</v>
      </c>
      <c r="AN286">
        <v>0</v>
      </c>
      <c r="AO286">
        <v>3</v>
      </c>
      <c r="AP286">
        <v>-2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770</v>
      </c>
      <c r="B287" t="s">
        <v>80</v>
      </c>
      <c r="C287" t="s">
        <v>749</v>
      </c>
      <c r="D287" t="s">
        <v>82</v>
      </c>
      <c r="E287" s="2" t="str">
        <f>HYPERLINK("capsilon://?command=openfolder&amp;siteaddress=FAM.docvelocity-na8.net&amp;folderid=FX51F0A238-93FE-B6C3-C5BF-C3B39F879973","FX211010528")</f>
        <v>FX211010528</v>
      </c>
      <c r="F287" t="s">
        <v>19</v>
      </c>
      <c r="G287" t="s">
        <v>19</v>
      </c>
      <c r="H287" t="s">
        <v>83</v>
      </c>
      <c r="I287" t="s">
        <v>750</v>
      </c>
      <c r="J287">
        <v>76</v>
      </c>
      <c r="K287" t="s">
        <v>85</v>
      </c>
      <c r="L287" t="s">
        <v>86</v>
      </c>
      <c r="M287" t="s">
        <v>87</v>
      </c>
      <c r="N287">
        <v>2</v>
      </c>
      <c r="O287" s="1">
        <v>44539.234594907408</v>
      </c>
      <c r="P287" s="1">
        <v>44539.314467592594</v>
      </c>
      <c r="Q287">
        <v>6056</v>
      </c>
      <c r="R287">
        <v>845</v>
      </c>
      <c r="S287" t="b">
        <v>0</v>
      </c>
      <c r="T287" t="s">
        <v>88</v>
      </c>
      <c r="U287" t="b">
        <v>1</v>
      </c>
      <c r="V287" t="s">
        <v>160</v>
      </c>
      <c r="W287" s="1">
        <v>44539.239374999997</v>
      </c>
      <c r="X287">
        <v>330</v>
      </c>
      <c r="Y287">
        <v>74</v>
      </c>
      <c r="Z287">
        <v>0</v>
      </c>
      <c r="AA287">
        <v>74</v>
      </c>
      <c r="AB287">
        <v>0</v>
      </c>
      <c r="AC287">
        <v>44</v>
      </c>
      <c r="AD287">
        <v>2</v>
      </c>
      <c r="AE287">
        <v>0</v>
      </c>
      <c r="AF287">
        <v>0</v>
      </c>
      <c r="AG287">
        <v>0</v>
      </c>
      <c r="AH287" t="s">
        <v>114</v>
      </c>
      <c r="AI287" s="1">
        <v>44539.314467592594</v>
      </c>
      <c r="AJ287">
        <v>515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771</v>
      </c>
      <c r="B288" t="s">
        <v>80</v>
      </c>
      <c r="C288" t="s">
        <v>759</v>
      </c>
      <c r="D288" t="s">
        <v>82</v>
      </c>
      <c r="E288" s="2" t="str">
        <f>HYPERLINK("capsilon://?command=openfolder&amp;siteaddress=FAM.docvelocity-na8.net&amp;folderid=FXF80275C1-56E8-B89F-D9B3-695515BCF4D9","FX211113701")</f>
        <v>FX211113701</v>
      </c>
      <c r="F288" t="s">
        <v>19</v>
      </c>
      <c r="G288" t="s">
        <v>19</v>
      </c>
      <c r="H288" t="s">
        <v>83</v>
      </c>
      <c r="I288" t="s">
        <v>760</v>
      </c>
      <c r="J288">
        <v>99</v>
      </c>
      <c r="K288" t="s">
        <v>85</v>
      </c>
      <c r="L288" t="s">
        <v>86</v>
      </c>
      <c r="M288" t="s">
        <v>87</v>
      </c>
      <c r="N288">
        <v>2</v>
      </c>
      <c r="O288" s="1">
        <v>44539.236655092594</v>
      </c>
      <c r="P288" s="1">
        <v>44539.321550925924</v>
      </c>
      <c r="Q288">
        <v>5596</v>
      </c>
      <c r="R288">
        <v>1739</v>
      </c>
      <c r="S288" t="b">
        <v>0</v>
      </c>
      <c r="T288" t="s">
        <v>88</v>
      </c>
      <c r="U288" t="b">
        <v>1</v>
      </c>
      <c r="V288" t="s">
        <v>588</v>
      </c>
      <c r="W288" s="1">
        <v>44539.259560185186</v>
      </c>
      <c r="X288">
        <v>997</v>
      </c>
      <c r="Y288">
        <v>75</v>
      </c>
      <c r="Z288">
        <v>0</v>
      </c>
      <c r="AA288">
        <v>75</v>
      </c>
      <c r="AB288">
        <v>0</v>
      </c>
      <c r="AC288">
        <v>49</v>
      </c>
      <c r="AD288">
        <v>24</v>
      </c>
      <c r="AE288">
        <v>0</v>
      </c>
      <c r="AF288">
        <v>0</v>
      </c>
      <c r="AG288">
        <v>0</v>
      </c>
      <c r="AH288" t="s">
        <v>201</v>
      </c>
      <c r="AI288" s="1">
        <v>44539.321550925924</v>
      </c>
      <c r="AJ288">
        <v>708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24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772</v>
      </c>
      <c r="B289" t="s">
        <v>80</v>
      </c>
      <c r="C289" t="s">
        <v>522</v>
      </c>
      <c r="D289" t="s">
        <v>82</v>
      </c>
      <c r="E289" s="2" t="str">
        <f>HYPERLINK("capsilon://?command=openfolder&amp;siteaddress=FAM.docvelocity-na8.net&amp;folderid=FXDA579931-E83D-D9FF-264F-A4E6BC0F09BA","FX21114913")</f>
        <v>FX21114913</v>
      </c>
      <c r="F289" t="s">
        <v>19</v>
      </c>
      <c r="G289" t="s">
        <v>19</v>
      </c>
      <c r="H289" t="s">
        <v>83</v>
      </c>
      <c r="I289" t="s">
        <v>762</v>
      </c>
      <c r="J289">
        <v>38</v>
      </c>
      <c r="K289" t="s">
        <v>85</v>
      </c>
      <c r="L289" t="s">
        <v>86</v>
      </c>
      <c r="M289" t="s">
        <v>87</v>
      </c>
      <c r="N289">
        <v>2</v>
      </c>
      <c r="O289" s="1">
        <v>44539.249618055554</v>
      </c>
      <c r="P289" s="1">
        <v>44539.317245370374</v>
      </c>
      <c r="Q289">
        <v>5020</v>
      </c>
      <c r="R289">
        <v>823</v>
      </c>
      <c r="S289" t="b">
        <v>0</v>
      </c>
      <c r="T289" t="s">
        <v>88</v>
      </c>
      <c r="U289" t="b">
        <v>1</v>
      </c>
      <c r="V289" t="s">
        <v>160</v>
      </c>
      <c r="W289" s="1">
        <v>44539.258101851854</v>
      </c>
      <c r="X289">
        <v>584</v>
      </c>
      <c r="Y289">
        <v>37</v>
      </c>
      <c r="Z289">
        <v>0</v>
      </c>
      <c r="AA289">
        <v>37</v>
      </c>
      <c r="AB289">
        <v>0</v>
      </c>
      <c r="AC289">
        <v>23</v>
      </c>
      <c r="AD289">
        <v>1</v>
      </c>
      <c r="AE289">
        <v>0</v>
      </c>
      <c r="AF289">
        <v>0</v>
      </c>
      <c r="AG289">
        <v>0</v>
      </c>
      <c r="AH289" t="s">
        <v>114</v>
      </c>
      <c r="AI289" s="1">
        <v>44539.317245370374</v>
      </c>
      <c r="AJ289">
        <v>239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773</v>
      </c>
      <c r="B290" t="s">
        <v>80</v>
      </c>
      <c r="C290" t="s">
        <v>752</v>
      </c>
      <c r="D290" t="s">
        <v>82</v>
      </c>
      <c r="E290" s="2" t="str">
        <f>HYPERLINK("capsilon://?command=openfolder&amp;siteaddress=FAM.docvelocity-na8.net&amp;folderid=FXF16EFE2E-AFCE-A842-9AE4-2A6CD949D85F","FX21115581")</f>
        <v>FX21115581</v>
      </c>
      <c r="F290" t="s">
        <v>19</v>
      </c>
      <c r="G290" t="s">
        <v>19</v>
      </c>
      <c r="H290" t="s">
        <v>83</v>
      </c>
      <c r="I290" t="s">
        <v>774</v>
      </c>
      <c r="J290">
        <v>66</v>
      </c>
      <c r="K290" t="s">
        <v>85</v>
      </c>
      <c r="L290" t="s">
        <v>86</v>
      </c>
      <c r="M290" t="s">
        <v>87</v>
      </c>
      <c r="N290">
        <v>2</v>
      </c>
      <c r="O290" s="1">
        <v>44539.356898148151</v>
      </c>
      <c r="P290" s="1">
        <v>44539.378321759257</v>
      </c>
      <c r="Q290">
        <v>66</v>
      </c>
      <c r="R290">
        <v>1785</v>
      </c>
      <c r="S290" t="b">
        <v>0</v>
      </c>
      <c r="T290" t="s">
        <v>88</v>
      </c>
      <c r="U290" t="b">
        <v>0</v>
      </c>
      <c r="V290" t="s">
        <v>588</v>
      </c>
      <c r="W290" s="1">
        <v>44539.373877314814</v>
      </c>
      <c r="X290">
        <v>1415</v>
      </c>
      <c r="Y290">
        <v>52</v>
      </c>
      <c r="Z290">
        <v>0</v>
      </c>
      <c r="AA290">
        <v>52</v>
      </c>
      <c r="AB290">
        <v>0</v>
      </c>
      <c r="AC290">
        <v>42</v>
      </c>
      <c r="AD290">
        <v>14</v>
      </c>
      <c r="AE290">
        <v>0</v>
      </c>
      <c r="AF290">
        <v>0</v>
      </c>
      <c r="AG290">
        <v>0</v>
      </c>
      <c r="AH290" t="s">
        <v>99</v>
      </c>
      <c r="AI290" s="1">
        <v>44539.378321759257</v>
      </c>
      <c r="AJ290">
        <v>360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775</v>
      </c>
      <c r="B291" t="s">
        <v>80</v>
      </c>
      <c r="C291" t="s">
        <v>467</v>
      </c>
      <c r="D291" t="s">
        <v>82</v>
      </c>
      <c r="E291" s="2" t="str">
        <f>HYPERLINK("capsilon://?command=openfolder&amp;siteaddress=FAM.docvelocity-na8.net&amp;folderid=FX70DD6DFC-FBA2-3BBC-6D54-F81F4B0F7835","FX21115956")</f>
        <v>FX21115956</v>
      </c>
      <c r="F291" t="s">
        <v>19</v>
      </c>
      <c r="G291" t="s">
        <v>19</v>
      </c>
      <c r="H291" t="s">
        <v>83</v>
      </c>
      <c r="I291" t="s">
        <v>776</v>
      </c>
      <c r="J291">
        <v>30</v>
      </c>
      <c r="K291" t="s">
        <v>85</v>
      </c>
      <c r="L291" t="s">
        <v>86</v>
      </c>
      <c r="M291" t="s">
        <v>87</v>
      </c>
      <c r="N291">
        <v>2</v>
      </c>
      <c r="O291" s="1">
        <v>44539.410763888889</v>
      </c>
      <c r="P291" s="1">
        <v>44539.420289351852</v>
      </c>
      <c r="Q291">
        <v>592</v>
      </c>
      <c r="R291">
        <v>231</v>
      </c>
      <c r="S291" t="b">
        <v>0</v>
      </c>
      <c r="T291" t="s">
        <v>88</v>
      </c>
      <c r="U291" t="b">
        <v>0</v>
      </c>
      <c r="V291" t="s">
        <v>588</v>
      </c>
      <c r="W291" s="1">
        <v>44539.418611111112</v>
      </c>
      <c r="X291">
        <v>118</v>
      </c>
      <c r="Y291">
        <v>9</v>
      </c>
      <c r="Z291">
        <v>0</v>
      </c>
      <c r="AA291">
        <v>9</v>
      </c>
      <c r="AB291">
        <v>0</v>
      </c>
      <c r="AC291">
        <v>3</v>
      </c>
      <c r="AD291">
        <v>21</v>
      </c>
      <c r="AE291">
        <v>0</v>
      </c>
      <c r="AF291">
        <v>0</v>
      </c>
      <c r="AG291">
        <v>0</v>
      </c>
      <c r="AH291" t="s">
        <v>114</v>
      </c>
      <c r="AI291" s="1">
        <v>44539.420289351852</v>
      </c>
      <c r="AJ291">
        <v>113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21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777</v>
      </c>
      <c r="B292" t="s">
        <v>80</v>
      </c>
      <c r="C292" t="s">
        <v>467</v>
      </c>
      <c r="D292" t="s">
        <v>82</v>
      </c>
      <c r="E292" s="2" t="str">
        <f>HYPERLINK("capsilon://?command=openfolder&amp;siteaddress=FAM.docvelocity-na8.net&amp;folderid=FX70DD6DFC-FBA2-3BBC-6D54-F81F4B0F7835","FX21115956")</f>
        <v>FX21115956</v>
      </c>
      <c r="F292" t="s">
        <v>19</v>
      </c>
      <c r="G292" t="s">
        <v>19</v>
      </c>
      <c r="H292" t="s">
        <v>83</v>
      </c>
      <c r="I292" t="s">
        <v>778</v>
      </c>
      <c r="J292">
        <v>21</v>
      </c>
      <c r="K292" t="s">
        <v>85</v>
      </c>
      <c r="L292" t="s">
        <v>86</v>
      </c>
      <c r="M292" t="s">
        <v>87</v>
      </c>
      <c r="N292">
        <v>2</v>
      </c>
      <c r="O292" s="1">
        <v>44539.411481481482</v>
      </c>
      <c r="P292" s="1">
        <v>44539.420972222222</v>
      </c>
      <c r="Q292">
        <v>630</v>
      </c>
      <c r="R292">
        <v>190</v>
      </c>
      <c r="S292" t="b">
        <v>0</v>
      </c>
      <c r="T292" t="s">
        <v>88</v>
      </c>
      <c r="U292" t="b">
        <v>0</v>
      </c>
      <c r="V292" t="s">
        <v>588</v>
      </c>
      <c r="W292" s="1">
        <v>44539.419976851852</v>
      </c>
      <c r="X292">
        <v>118</v>
      </c>
      <c r="Y292">
        <v>0</v>
      </c>
      <c r="Z292">
        <v>0</v>
      </c>
      <c r="AA292">
        <v>0</v>
      </c>
      <c r="AB292">
        <v>9</v>
      </c>
      <c r="AC292">
        <v>0</v>
      </c>
      <c r="AD292">
        <v>21</v>
      </c>
      <c r="AE292">
        <v>0</v>
      </c>
      <c r="AF292">
        <v>0</v>
      </c>
      <c r="AG292">
        <v>0</v>
      </c>
      <c r="AH292" t="s">
        <v>114</v>
      </c>
      <c r="AI292" s="1">
        <v>44539.420972222222</v>
      </c>
      <c r="AJ292">
        <v>58</v>
      </c>
      <c r="AK292">
        <v>0</v>
      </c>
      <c r="AL292">
        <v>0</v>
      </c>
      <c r="AM292">
        <v>0</v>
      </c>
      <c r="AN292">
        <v>9</v>
      </c>
      <c r="AO292">
        <v>0</v>
      </c>
      <c r="AP292">
        <v>21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779</v>
      </c>
      <c r="B293" t="s">
        <v>80</v>
      </c>
      <c r="C293" t="s">
        <v>780</v>
      </c>
      <c r="D293" t="s">
        <v>82</v>
      </c>
      <c r="E293" s="2" t="str">
        <f>HYPERLINK("capsilon://?command=openfolder&amp;siteaddress=FAM.docvelocity-na8.net&amp;folderid=FX77890216-F1F7-FE52-B80E-CA925468A98C","FX211010613")</f>
        <v>FX211010613</v>
      </c>
      <c r="F293" t="s">
        <v>19</v>
      </c>
      <c r="G293" t="s">
        <v>19</v>
      </c>
      <c r="H293" t="s">
        <v>83</v>
      </c>
      <c r="I293" t="s">
        <v>781</v>
      </c>
      <c r="J293">
        <v>66</v>
      </c>
      <c r="K293" t="s">
        <v>85</v>
      </c>
      <c r="L293" t="s">
        <v>86</v>
      </c>
      <c r="M293" t="s">
        <v>87</v>
      </c>
      <c r="N293">
        <v>2</v>
      </c>
      <c r="O293" s="1">
        <v>44539.41615740741</v>
      </c>
      <c r="P293" s="1">
        <v>44539.421770833331</v>
      </c>
      <c r="Q293">
        <v>348</v>
      </c>
      <c r="R293">
        <v>137</v>
      </c>
      <c r="S293" t="b">
        <v>0</v>
      </c>
      <c r="T293" t="s">
        <v>88</v>
      </c>
      <c r="U293" t="b">
        <v>0</v>
      </c>
      <c r="V293" t="s">
        <v>611</v>
      </c>
      <c r="W293" s="1">
        <v>44539.419641203705</v>
      </c>
      <c r="X293">
        <v>58</v>
      </c>
      <c r="Y293">
        <v>0</v>
      </c>
      <c r="Z293">
        <v>0</v>
      </c>
      <c r="AA293">
        <v>0</v>
      </c>
      <c r="AB293">
        <v>52</v>
      </c>
      <c r="AC293">
        <v>0</v>
      </c>
      <c r="AD293">
        <v>66</v>
      </c>
      <c r="AE293">
        <v>0</v>
      </c>
      <c r="AF293">
        <v>0</v>
      </c>
      <c r="AG293">
        <v>0</v>
      </c>
      <c r="AH293" t="s">
        <v>114</v>
      </c>
      <c r="AI293" s="1">
        <v>44539.421770833331</v>
      </c>
      <c r="AJ293">
        <v>68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66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782</v>
      </c>
      <c r="B294" t="s">
        <v>80</v>
      </c>
      <c r="C294" t="s">
        <v>783</v>
      </c>
      <c r="D294" t="s">
        <v>82</v>
      </c>
      <c r="E294" s="2" t="str">
        <f>HYPERLINK("capsilon://?command=openfolder&amp;siteaddress=FAM.docvelocity-na8.net&amp;folderid=FX8DEA78D4-0664-66BD-D797-118A775F5E2D","FX2111425")</f>
        <v>FX2111425</v>
      </c>
      <c r="F294" t="s">
        <v>19</v>
      </c>
      <c r="G294" t="s">
        <v>19</v>
      </c>
      <c r="H294" t="s">
        <v>83</v>
      </c>
      <c r="I294" t="s">
        <v>784</v>
      </c>
      <c r="J294">
        <v>38</v>
      </c>
      <c r="K294" t="s">
        <v>85</v>
      </c>
      <c r="L294" t="s">
        <v>86</v>
      </c>
      <c r="M294" t="s">
        <v>87</v>
      </c>
      <c r="N294">
        <v>1</v>
      </c>
      <c r="O294" s="1">
        <v>44539.423935185187</v>
      </c>
      <c r="P294" s="1">
        <v>44539.44059027778</v>
      </c>
      <c r="Q294">
        <v>1121</v>
      </c>
      <c r="R294">
        <v>318</v>
      </c>
      <c r="S294" t="b">
        <v>0</v>
      </c>
      <c r="T294" t="s">
        <v>88</v>
      </c>
      <c r="U294" t="b">
        <v>0</v>
      </c>
      <c r="V294" t="s">
        <v>160</v>
      </c>
      <c r="W294" s="1">
        <v>44539.44059027778</v>
      </c>
      <c r="X294">
        <v>177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38</v>
      </c>
      <c r="AE294">
        <v>33</v>
      </c>
      <c r="AF294">
        <v>0</v>
      </c>
      <c r="AG294">
        <v>3</v>
      </c>
      <c r="AH294" t="s">
        <v>88</v>
      </c>
      <c r="AI294" t="s">
        <v>88</v>
      </c>
      <c r="AJ294" t="s">
        <v>88</v>
      </c>
      <c r="AK294" t="s">
        <v>88</v>
      </c>
      <c r="AL294" t="s">
        <v>88</v>
      </c>
      <c r="AM294" t="s">
        <v>88</v>
      </c>
      <c r="AN294" t="s">
        <v>88</v>
      </c>
      <c r="AO294" t="s">
        <v>88</v>
      </c>
      <c r="AP294" t="s">
        <v>88</v>
      </c>
      <c r="AQ294" t="s">
        <v>88</v>
      </c>
      <c r="AR294" t="s">
        <v>88</v>
      </c>
      <c r="AS294" t="s">
        <v>88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785</v>
      </c>
      <c r="B295" t="s">
        <v>80</v>
      </c>
      <c r="C295" t="s">
        <v>786</v>
      </c>
      <c r="D295" t="s">
        <v>82</v>
      </c>
      <c r="E295" s="2" t="str">
        <f>HYPERLINK("capsilon://?command=openfolder&amp;siteaddress=FAM.docvelocity-na8.net&amp;folderid=FXED3ACC30-9515-2F34-FE98-A72F22A3DCAB","FX211112800")</f>
        <v>FX211112800</v>
      </c>
      <c r="F295" t="s">
        <v>19</v>
      </c>
      <c r="G295" t="s">
        <v>19</v>
      </c>
      <c r="H295" t="s">
        <v>83</v>
      </c>
      <c r="I295" t="s">
        <v>787</v>
      </c>
      <c r="J295">
        <v>71</v>
      </c>
      <c r="K295" t="s">
        <v>85</v>
      </c>
      <c r="L295" t="s">
        <v>86</v>
      </c>
      <c r="M295" t="s">
        <v>87</v>
      </c>
      <c r="N295">
        <v>2</v>
      </c>
      <c r="O295" s="1">
        <v>44539.42664351852</v>
      </c>
      <c r="P295" s="1">
        <v>44539.49428240741</v>
      </c>
      <c r="Q295">
        <v>5088</v>
      </c>
      <c r="R295">
        <v>756</v>
      </c>
      <c r="S295" t="b">
        <v>0</v>
      </c>
      <c r="T295" t="s">
        <v>88</v>
      </c>
      <c r="U295" t="b">
        <v>0</v>
      </c>
      <c r="V295" t="s">
        <v>611</v>
      </c>
      <c r="W295" s="1">
        <v>44539.433020833334</v>
      </c>
      <c r="X295">
        <v>345</v>
      </c>
      <c r="Y295">
        <v>61</v>
      </c>
      <c r="Z295">
        <v>0</v>
      </c>
      <c r="AA295">
        <v>61</v>
      </c>
      <c r="AB295">
        <v>0</v>
      </c>
      <c r="AC295">
        <v>37</v>
      </c>
      <c r="AD295">
        <v>10</v>
      </c>
      <c r="AE295">
        <v>0</v>
      </c>
      <c r="AF295">
        <v>0</v>
      </c>
      <c r="AG295">
        <v>0</v>
      </c>
      <c r="AH295" t="s">
        <v>319</v>
      </c>
      <c r="AI295" s="1">
        <v>44539.49428240741</v>
      </c>
      <c r="AJ295">
        <v>398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10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788</v>
      </c>
      <c r="B296" t="s">
        <v>80</v>
      </c>
      <c r="C296" t="s">
        <v>789</v>
      </c>
      <c r="D296" t="s">
        <v>82</v>
      </c>
      <c r="E296" s="2" t="str">
        <f>HYPERLINK("capsilon://?command=openfolder&amp;siteaddress=FAM.docvelocity-na8.net&amp;folderid=FX4086AA95-B045-C6F5-8DFC-127B7FA4DB2A","FX21114131")</f>
        <v>FX21114131</v>
      </c>
      <c r="F296" t="s">
        <v>19</v>
      </c>
      <c r="G296" t="s">
        <v>19</v>
      </c>
      <c r="H296" t="s">
        <v>83</v>
      </c>
      <c r="I296" t="s">
        <v>790</v>
      </c>
      <c r="J296">
        <v>62</v>
      </c>
      <c r="K296" t="s">
        <v>85</v>
      </c>
      <c r="L296" t="s">
        <v>86</v>
      </c>
      <c r="M296" t="s">
        <v>87</v>
      </c>
      <c r="N296">
        <v>2</v>
      </c>
      <c r="O296" s="1">
        <v>44539.427465277775</v>
      </c>
      <c r="P296" s="1">
        <v>44539.497453703705</v>
      </c>
      <c r="Q296">
        <v>5324</v>
      </c>
      <c r="R296">
        <v>723</v>
      </c>
      <c r="S296" t="b">
        <v>0</v>
      </c>
      <c r="T296" t="s">
        <v>88</v>
      </c>
      <c r="U296" t="b">
        <v>0</v>
      </c>
      <c r="V296" t="s">
        <v>588</v>
      </c>
      <c r="W296" s="1">
        <v>44539.435231481482</v>
      </c>
      <c r="X296">
        <v>443</v>
      </c>
      <c r="Y296">
        <v>44</v>
      </c>
      <c r="Z296">
        <v>0</v>
      </c>
      <c r="AA296">
        <v>44</v>
      </c>
      <c r="AB296">
        <v>0</v>
      </c>
      <c r="AC296">
        <v>27</v>
      </c>
      <c r="AD296">
        <v>18</v>
      </c>
      <c r="AE296">
        <v>0</v>
      </c>
      <c r="AF296">
        <v>0</v>
      </c>
      <c r="AG296">
        <v>0</v>
      </c>
      <c r="AH296" t="s">
        <v>319</v>
      </c>
      <c r="AI296" s="1">
        <v>44539.497453703705</v>
      </c>
      <c r="AJ296">
        <v>273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18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791</v>
      </c>
      <c r="B297" t="s">
        <v>80</v>
      </c>
      <c r="C297" t="s">
        <v>783</v>
      </c>
      <c r="D297" t="s">
        <v>82</v>
      </c>
      <c r="E297" s="2" t="str">
        <f>HYPERLINK("capsilon://?command=openfolder&amp;siteaddress=FAM.docvelocity-na8.net&amp;folderid=FX8DEA78D4-0664-66BD-D797-118A775F5E2D","FX2111425")</f>
        <v>FX2111425</v>
      </c>
      <c r="F297" t="s">
        <v>19</v>
      </c>
      <c r="G297" t="s">
        <v>19</v>
      </c>
      <c r="H297" t="s">
        <v>83</v>
      </c>
      <c r="I297" t="s">
        <v>792</v>
      </c>
      <c r="J297">
        <v>38</v>
      </c>
      <c r="K297" t="s">
        <v>85</v>
      </c>
      <c r="L297" t="s">
        <v>86</v>
      </c>
      <c r="M297" t="s">
        <v>87</v>
      </c>
      <c r="N297">
        <v>1</v>
      </c>
      <c r="O297" s="1">
        <v>44539.429351851853</v>
      </c>
      <c r="P297" s="1">
        <v>44539.441840277781</v>
      </c>
      <c r="Q297">
        <v>820</v>
      </c>
      <c r="R297">
        <v>259</v>
      </c>
      <c r="S297" t="b">
        <v>0</v>
      </c>
      <c r="T297" t="s">
        <v>88</v>
      </c>
      <c r="U297" t="b">
        <v>0</v>
      </c>
      <c r="V297" t="s">
        <v>160</v>
      </c>
      <c r="W297" s="1">
        <v>44539.441840277781</v>
      </c>
      <c r="X297">
        <v>107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38</v>
      </c>
      <c r="AE297">
        <v>33</v>
      </c>
      <c r="AF297">
        <v>0</v>
      </c>
      <c r="AG297">
        <v>3</v>
      </c>
      <c r="AH297" t="s">
        <v>88</v>
      </c>
      <c r="AI297" t="s">
        <v>88</v>
      </c>
      <c r="AJ297" t="s">
        <v>88</v>
      </c>
      <c r="AK297" t="s">
        <v>88</v>
      </c>
      <c r="AL297" t="s">
        <v>88</v>
      </c>
      <c r="AM297" t="s">
        <v>88</v>
      </c>
      <c r="AN297" t="s">
        <v>88</v>
      </c>
      <c r="AO297" t="s">
        <v>88</v>
      </c>
      <c r="AP297" t="s">
        <v>88</v>
      </c>
      <c r="AQ297" t="s">
        <v>88</v>
      </c>
      <c r="AR297" t="s">
        <v>88</v>
      </c>
      <c r="AS297" t="s">
        <v>88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793</v>
      </c>
      <c r="B298" t="s">
        <v>80</v>
      </c>
      <c r="C298" t="s">
        <v>789</v>
      </c>
      <c r="D298" t="s">
        <v>82</v>
      </c>
      <c r="E298" s="2" t="str">
        <f>HYPERLINK("capsilon://?command=openfolder&amp;siteaddress=FAM.docvelocity-na8.net&amp;folderid=FX4086AA95-B045-C6F5-8DFC-127B7FA4DB2A","FX21114131")</f>
        <v>FX21114131</v>
      </c>
      <c r="F298" t="s">
        <v>19</v>
      </c>
      <c r="G298" t="s">
        <v>19</v>
      </c>
      <c r="H298" t="s">
        <v>83</v>
      </c>
      <c r="I298" t="s">
        <v>794</v>
      </c>
      <c r="J298">
        <v>62</v>
      </c>
      <c r="K298" t="s">
        <v>85</v>
      </c>
      <c r="L298" t="s">
        <v>86</v>
      </c>
      <c r="M298" t="s">
        <v>87</v>
      </c>
      <c r="N298">
        <v>2</v>
      </c>
      <c r="O298" s="1">
        <v>44539.430219907408</v>
      </c>
      <c r="P298" s="1">
        <v>44539.49664351852</v>
      </c>
      <c r="Q298">
        <v>5382</v>
      </c>
      <c r="R298">
        <v>357</v>
      </c>
      <c r="S298" t="b">
        <v>0</v>
      </c>
      <c r="T298" t="s">
        <v>88</v>
      </c>
      <c r="U298" t="b">
        <v>0</v>
      </c>
      <c r="V298" t="s">
        <v>132</v>
      </c>
      <c r="W298" s="1">
        <v>44539.434340277781</v>
      </c>
      <c r="X298">
        <v>209</v>
      </c>
      <c r="Y298">
        <v>44</v>
      </c>
      <c r="Z298">
        <v>0</v>
      </c>
      <c r="AA298">
        <v>44</v>
      </c>
      <c r="AB298">
        <v>0</v>
      </c>
      <c r="AC298">
        <v>17</v>
      </c>
      <c r="AD298">
        <v>18</v>
      </c>
      <c r="AE298">
        <v>0</v>
      </c>
      <c r="AF298">
        <v>0</v>
      </c>
      <c r="AG298">
        <v>0</v>
      </c>
      <c r="AH298" t="s">
        <v>168</v>
      </c>
      <c r="AI298" s="1">
        <v>44539.49664351852</v>
      </c>
      <c r="AJ298">
        <v>148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18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795</v>
      </c>
      <c r="B299" t="s">
        <v>80</v>
      </c>
      <c r="C299" t="s">
        <v>467</v>
      </c>
      <c r="D299" t="s">
        <v>82</v>
      </c>
      <c r="E299" s="2" t="str">
        <f>HYPERLINK("capsilon://?command=openfolder&amp;siteaddress=FAM.docvelocity-na8.net&amp;folderid=FX70DD6DFC-FBA2-3BBC-6D54-F81F4B0F7835","FX21115956")</f>
        <v>FX21115956</v>
      </c>
      <c r="F299" t="s">
        <v>19</v>
      </c>
      <c r="G299" t="s">
        <v>19</v>
      </c>
      <c r="H299" t="s">
        <v>83</v>
      </c>
      <c r="I299" t="s">
        <v>796</v>
      </c>
      <c r="J299">
        <v>219</v>
      </c>
      <c r="K299" t="s">
        <v>85</v>
      </c>
      <c r="L299" t="s">
        <v>86</v>
      </c>
      <c r="M299" t="s">
        <v>87</v>
      </c>
      <c r="N299">
        <v>1</v>
      </c>
      <c r="O299" s="1">
        <v>44539.430625000001</v>
      </c>
      <c r="P299" s="1">
        <v>44539.443506944444</v>
      </c>
      <c r="Q299">
        <v>722</v>
      </c>
      <c r="R299">
        <v>391</v>
      </c>
      <c r="S299" t="b">
        <v>0</v>
      </c>
      <c r="T299" t="s">
        <v>88</v>
      </c>
      <c r="U299" t="b">
        <v>0</v>
      </c>
      <c r="V299" t="s">
        <v>160</v>
      </c>
      <c r="W299" s="1">
        <v>44539.443506944444</v>
      </c>
      <c r="X299">
        <v>134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219</v>
      </c>
      <c r="AE299">
        <v>165</v>
      </c>
      <c r="AF299">
        <v>0</v>
      </c>
      <c r="AG299">
        <v>4</v>
      </c>
      <c r="AH299" t="s">
        <v>88</v>
      </c>
      <c r="AI299" t="s">
        <v>88</v>
      </c>
      <c r="AJ299" t="s">
        <v>88</v>
      </c>
      <c r="AK299" t="s">
        <v>88</v>
      </c>
      <c r="AL299" t="s">
        <v>88</v>
      </c>
      <c r="AM299" t="s">
        <v>88</v>
      </c>
      <c r="AN299" t="s">
        <v>88</v>
      </c>
      <c r="AO299" t="s">
        <v>88</v>
      </c>
      <c r="AP299" t="s">
        <v>88</v>
      </c>
      <c r="AQ299" t="s">
        <v>88</v>
      </c>
      <c r="AR299" t="s">
        <v>88</v>
      </c>
      <c r="AS299" t="s">
        <v>88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797</v>
      </c>
      <c r="B300" t="s">
        <v>80</v>
      </c>
      <c r="C300" t="s">
        <v>783</v>
      </c>
      <c r="D300" t="s">
        <v>82</v>
      </c>
      <c r="E300" s="2" t="str">
        <f>HYPERLINK("capsilon://?command=openfolder&amp;siteaddress=FAM.docvelocity-na8.net&amp;folderid=FX8DEA78D4-0664-66BD-D797-118A775F5E2D","FX2111425")</f>
        <v>FX2111425</v>
      </c>
      <c r="F300" t="s">
        <v>19</v>
      </c>
      <c r="G300" t="s">
        <v>19</v>
      </c>
      <c r="H300" t="s">
        <v>83</v>
      </c>
      <c r="I300" t="s">
        <v>798</v>
      </c>
      <c r="J300">
        <v>38</v>
      </c>
      <c r="K300" t="s">
        <v>85</v>
      </c>
      <c r="L300" t="s">
        <v>86</v>
      </c>
      <c r="M300" t="s">
        <v>87</v>
      </c>
      <c r="N300">
        <v>1</v>
      </c>
      <c r="O300" s="1">
        <v>44539.432557870372</v>
      </c>
      <c r="P300" s="1">
        <v>44539.444652777776</v>
      </c>
      <c r="Q300">
        <v>851</v>
      </c>
      <c r="R300">
        <v>194</v>
      </c>
      <c r="S300" t="b">
        <v>0</v>
      </c>
      <c r="T300" t="s">
        <v>88</v>
      </c>
      <c r="U300" t="b">
        <v>0</v>
      </c>
      <c r="V300" t="s">
        <v>160</v>
      </c>
      <c r="W300" s="1">
        <v>44539.444652777776</v>
      </c>
      <c r="X300">
        <v>98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38</v>
      </c>
      <c r="AE300">
        <v>33</v>
      </c>
      <c r="AF300">
        <v>0</v>
      </c>
      <c r="AG300">
        <v>3</v>
      </c>
      <c r="AH300" t="s">
        <v>88</v>
      </c>
      <c r="AI300" t="s">
        <v>88</v>
      </c>
      <c r="AJ300" t="s">
        <v>88</v>
      </c>
      <c r="AK300" t="s">
        <v>88</v>
      </c>
      <c r="AL300" t="s">
        <v>88</v>
      </c>
      <c r="AM300" t="s">
        <v>88</v>
      </c>
      <c r="AN300" t="s">
        <v>88</v>
      </c>
      <c r="AO300" t="s">
        <v>88</v>
      </c>
      <c r="AP300" t="s">
        <v>88</v>
      </c>
      <c r="AQ300" t="s">
        <v>88</v>
      </c>
      <c r="AR300" t="s">
        <v>88</v>
      </c>
      <c r="AS300" t="s">
        <v>88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799</v>
      </c>
      <c r="B301" t="s">
        <v>80</v>
      </c>
      <c r="C301" t="s">
        <v>783</v>
      </c>
      <c r="D301" t="s">
        <v>82</v>
      </c>
      <c r="E301" s="2" t="str">
        <f>HYPERLINK("capsilon://?command=openfolder&amp;siteaddress=FAM.docvelocity-na8.net&amp;folderid=FX8DEA78D4-0664-66BD-D797-118A775F5E2D","FX2111425")</f>
        <v>FX2111425</v>
      </c>
      <c r="F301" t="s">
        <v>19</v>
      </c>
      <c r="G301" t="s">
        <v>19</v>
      </c>
      <c r="H301" t="s">
        <v>83</v>
      </c>
      <c r="I301" t="s">
        <v>800</v>
      </c>
      <c r="J301">
        <v>66</v>
      </c>
      <c r="K301" t="s">
        <v>85</v>
      </c>
      <c r="L301" t="s">
        <v>86</v>
      </c>
      <c r="M301" t="s">
        <v>87</v>
      </c>
      <c r="N301">
        <v>2</v>
      </c>
      <c r="O301" s="1">
        <v>44539.432858796295</v>
      </c>
      <c r="P301" s="1">
        <v>44539.499664351853</v>
      </c>
      <c r="Q301">
        <v>5278</v>
      </c>
      <c r="R301">
        <v>494</v>
      </c>
      <c r="S301" t="b">
        <v>0</v>
      </c>
      <c r="T301" t="s">
        <v>88</v>
      </c>
      <c r="U301" t="b">
        <v>0</v>
      </c>
      <c r="V301" t="s">
        <v>132</v>
      </c>
      <c r="W301" s="1">
        <v>44539.437118055554</v>
      </c>
      <c r="X301">
        <v>234</v>
      </c>
      <c r="Y301">
        <v>52</v>
      </c>
      <c r="Z301">
        <v>0</v>
      </c>
      <c r="AA301">
        <v>52</v>
      </c>
      <c r="AB301">
        <v>0</v>
      </c>
      <c r="AC301">
        <v>41</v>
      </c>
      <c r="AD301">
        <v>14</v>
      </c>
      <c r="AE301">
        <v>0</v>
      </c>
      <c r="AF301">
        <v>0</v>
      </c>
      <c r="AG301">
        <v>0</v>
      </c>
      <c r="AH301" t="s">
        <v>168</v>
      </c>
      <c r="AI301" s="1">
        <v>44539.499664351853</v>
      </c>
      <c r="AJ301">
        <v>260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14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801</v>
      </c>
      <c r="B302" t="s">
        <v>80</v>
      </c>
      <c r="C302" t="s">
        <v>802</v>
      </c>
      <c r="D302" t="s">
        <v>82</v>
      </c>
      <c r="E302" s="2" t="str">
        <f>HYPERLINK("capsilon://?command=openfolder&amp;siteaddress=FAM.docvelocity-na8.net&amp;folderid=FX4AA83008-206E-D5E3-33D5-156A40688652","FX21121202")</f>
        <v>FX21121202</v>
      </c>
      <c r="F302" t="s">
        <v>19</v>
      </c>
      <c r="G302" t="s">
        <v>19</v>
      </c>
      <c r="H302" t="s">
        <v>83</v>
      </c>
      <c r="I302" t="s">
        <v>803</v>
      </c>
      <c r="J302">
        <v>38</v>
      </c>
      <c r="K302" t="s">
        <v>85</v>
      </c>
      <c r="L302" t="s">
        <v>86</v>
      </c>
      <c r="M302" t="s">
        <v>87</v>
      </c>
      <c r="N302">
        <v>2</v>
      </c>
      <c r="O302" s="1">
        <v>44539.433333333334</v>
      </c>
      <c r="P302" s="1">
        <v>44539.501238425924</v>
      </c>
      <c r="Q302">
        <v>5244</v>
      </c>
      <c r="R302">
        <v>623</v>
      </c>
      <c r="S302" t="b">
        <v>0</v>
      </c>
      <c r="T302" t="s">
        <v>88</v>
      </c>
      <c r="U302" t="b">
        <v>0</v>
      </c>
      <c r="V302" t="s">
        <v>611</v>
      </c>
      <c r="W302" s="1">
        <v>44539.439386574071</v>
      </c>
      <c r="X302">
        <v>287</v>
      </c>
      <c r="Y302">
        <v>37</v>
      </c>
      <c r="Z302">
        <v>0</v>
      </c>
      <c r="AA302">
        <v>37</v>
      </c>
      <c r="AB302">
        <v>0</v>
      </c>
      <c r="AC302">
        <v>26</v>
      </c>
      <c r="AD302">
        <v>1</v>
      </c>
      <c r="AE302">
        <v>0</v>
      </c>
      <c r="AF302">
        <v>0</v>
      </c>
      <c r="AG302">
        <v>0</v>
      </c>
      <c r="AH302" t="s">
        <v>89</v>
      </c>
      <c r="AI302" s="1">
        <v>44539.501238425924</v>
      </c>
      <c r="AJ302">
        <v>336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804</v>
      </c>
      <c r="B303" t="s">
        <v>80</v>
      </c>
      <c r="C303" t="s">
        <v>802</v>
      </c>
      <c r="D303" t="s">
        <v>82</v>
      </c>
      <c r="E303" s="2" t="str">
        <f>HYPERLINK("capsilon://?command=openfolder&amp;siteaddress=FAM.docvelocity-na8.net&amp;folderid=FX4AA83008-206E-D5E3-33D5-156A40688652","FX21121202")</f>
        <v>FX21121202</v>
      </c>
      <c r="F303" t="s">
        <v>19</v>
      </c>
      <c r="G303" t="s">
        <v>19</v>
      </c>
      <c r="H303" t="s">
        <v>83</v>
      </c>
      <c r="I303" t="s">
        <v>805</v>
      </c>
      <c r="J303">
        <v>32</v>
      </c>
      <c r="K303" t="s">
        <v>85</v>
      </c>
      <c r="L303" t="s">
        <v>86</v>
      </c>
      <c r="M303" t="s">
        <v>87</v>
      </c>
      <c r="N303">
        <v>2</v>
      </c>
      <c r="O303" s="1">
        <v>44539.434282407405</v>
      </c>
      <c r="P303" s="1">
        <v>44539.500127314815</v>
      </c>
      <c r="Q303">
        <v>4976</v>
      </c>
      <c r="R303">
        <v>713</v>
      </c>
      <c r="S303" t="b">
        <v>0</v>
      </c>
      <c r="T303" t="s">
        <v>88</v>
      </c>
      <c r="U303" t="b">
        <v>0</v>
      </c>
      <c r="V303" t="s">
        <v>588</v>
      </c>
      <c r="W303" s="1">
        <v>44539.443136574075</v>
      </c>
      <c r="X303">
        <v>467</v>
      </c>
      <c r="Y303">
        <v>41</v>
      </c>
      <c r="Z303">
        <v>0</v>
      </c>
      <c r="AA303">
        <v>41</v>
      </c>
      <c r="AB303">
        <v>0</v>
      </c>
      <c r="AC303">
        <v>26</v>
      </c>
      <c r="AD303">
        <v>-9</v>
      </c>
      <c r="AE303">
        <v>0</v>
      </c>
      <c r="AF303">
        <v>0</v>
      </c>
      <c r="AG303">
        <v>0</v>
      </c>
      <c r="AH303" t="s">
        <v>319</v>
      </c>
      <c r="AI303" s="1">
        <v>44539.500127314815</v>
      </c>
      <c r="AJ303">
        <v>230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-9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806</v>
      </c>
      <c r="B304" t="s">
        <v>80</v>
      </c>
      <c r="C304" t="s">
        <v>783</v>
      </c>
      <c r="D304" t="s">
        <v>82</v>
      </c>
      <c r="E304" s="2" t="str">
        <f>HYPERLINK("capsilon://?command=openfolder&amp;siteaddress=FAM.docvelocity-na8.net&amp;folderid=FX8DEA78D4-0664-66BD-D797-118A775F5E2D","FX2111425")</f>
        <v>FX2111425</v>
      </c>
      <c r="F304" t="s">
        <v>19</v>
      </c>
      <c r="G304" t="s">
        <v>19</v>
      </c>
      <c r="H304" t="s">
        <v>83</v>
      </c>
      <c r="I304" t="s">
        <v>784</v>
      </c>
      <c r="J304">
        <v>102</v>
      </c>
      <c r="K304" t="s">
        <v>85</v>
      </c>
      <c r="L304" t="s">
        <v>86</v>
      </c>
      <c r="M304" t="s">
        <v>87</v>
      </c>
      <c r="N304">
        <v>2</v>
      </c>
      <c r="O304" s="1">
        <v>44539.441770833335</v>
      </c>
      <c r="P304" s="1">
        <v>44539.474421296298</v>
      </c>
      <c r="Q304">
        <v>1726</v>
      </c>
      <c r="R304">
        <v>1095</v>
      </c>
      <c r="S304" t="b">
        <v>0</v>
      </c>
      <c r="T304" t="s">
        <v>88</v>
      </c>
      <c r="U304" t="b">
        <v>1</v>
      </c>
      <c r="V304" t="s">
        <v>132</v>
      </c>
      <c r="W304" s="1">
        <v>44539.448391203703</v>
      </c>
      <c r="X304">
        <v>499</v>
      </c>
      <c r="Y304">
        <v>95</v>
      </c>
      <c r="Z304">
        <v>0</v>
      </c>
      <c r="AA304">
        <v>95</v>
      </c>
      <c r="AB304">
        <v>0</v>
      </c>
      <c r="AC304">
        <v>52</v>
      </c>
      <c r="AD304">
        <v>7</v>
      </c>
      <c r="AE304">
        <v>0</v>
      </c>
      <c r="AF304">
        <v>0</v>
      </c>
      <c r="AG304">
        <v>0</v>
      </c>
      <c r="AH304" t="s">
        <v>114</v>
      </c>
      <c r="AI304" s="1">
        <v>44539.474421296298</v>
      </c>
      <c r="AJ304">
        <v>588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807</v>
      </c>
      <c r="B305" t="s">
        <v>80</v>
      </c>
      <c r="C305" t="s">
        <v>783</v>
      </c>
      <c r="D305" t="s">
        <v>82</v>
      </c>
      <c r="E305" s="2" t="str">
        <f>HYPERLINK("capsilon://?command=openfolder&amp;siteaddress=FAM.docvelocity-na8.net&amp;folderid=FX8DEA78D4-0664-66BD-D797-118A775F5E2D","FX2111425")</f>
        <v>FX2111425</v>
      </c>
      <c r="F305" t="s">
        <v>19</v>
      </c>
      <c r="G305" t="s">
        <v>19</v>
      </c>
      <c r="H305" t="s">
        <v>83</v>
      </c>
      <c r="I305" t="s">
        <v>792</v>
      </c>
      <c r="J305">
        <v>102</v>
      </c>
      <c r="K305" t="s">
        <v>85</v>
      </c>
      <c r="L305" t="s">
        <v>86</v>
      </c>
      <c r="M305" t="s">
        <v>87</v>
      </c>
      <c r="N305">
        <v>2</v>
      </c>
      <c r="O305" s="1">
        <v>44539.442962962959</v>
      </c>
      <c r="P305" s="1">
        <v>44539.480393518519</v>
      </c>
      <c r="Q305">
        <v>1514</v>
      </c>
      <c r="R305">
        <v>1720</v>
      </c>
      <c r="S305" t="b">
        <v>0</v>
      </c>
      <c r="T305" t="s">
        <v>88</v>
      </c>
      <c r="U305" t="b">
        <v>1</v>
      </c>
      <c r="V305" t="s">
        <v>588</v>
      </c>
      <c r="W305" s="1">
        <v>44539.456724537034</v>
      </c>
      <c r="X305">
        <v>1173</v>
      </c>
      <c r="Y305">
        <v>95</v>
      </c>
      <c r="Z305">
        <v>0</v>
      </c>
      <c r="AA305">
        <v>95</v>
      </c>
      <c r="AB305">
        <v>0</v>
      </c>
      <c r="AC305">
        <v>62</v>
      </c>
      <c r="AD305">
        <v>7</v>
      </c>
      <c r="AE305">
        <v>0</v>
      </c>
      <c r="AF305">
        <v>0</v>
      </c>
      <c r="AG305">
        <v>0</v>
      </c>
      <c r="AH305" t="s">
        <v>114</v>
      </c>
      <c r="AI305" s="1">
        <v>44539.480393518519</v>
      </c>
      <c r="AJ305">
        <v>515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808</v>
      </c>
      <c r="B306" t="s">
        <v>80</v>
      </c>
      <c r="C306" t="s">
        <v>809</v>
      </c>
      <c r="D306" t="s">
        <v>82</v>
      </c>
      <c r="E306" s="2" t="str">
        <f>HYPERLINK("capsilon://?command=openfolder&amp;siteaddress=FAM.docvelocity-na8.net&amp;folderid=FX48CC2500-22F1-25BA-400E-D71D1FCEEC23","FX211011571")</f>
        <v>FX211011571</v>
      </c>
      <c r="F306" t="s">
        <v>19</v>
      </c>
      <c r="G306" t="s">
        <v>19</v>
      </c>
      <c r="H306" t="s">
        <v>83</v>
      </c>
      <c r="I306" t="s">
        <v>810</v>
      </c>
      <c r="J306">
        <v>66</v>
      </c>
      <c r="K306" t="s">
        <v>85</v>
      </c>
      <c r="L306" t="s">
        <v>86</v>
      </c>
      <c r="M306" t="s">
        <v>87</v>
      </c>
      <c r="N306">
        <v>1</v>
      </c>
      <c r="O306" s="1">
        <v>44539.443379629629</v>
      </c>
      <c r="P306" s="1">
        <v>44539.450833333336</v>
      </c>
      <c r="Q306">
        <v>233</v>
      </c>
      <c r="R306">
        <v>411</v>
      </c>
      <c r="S306" t="b">
        <v>0</v>
      </c>
      <c r="T306" t="s">
        <v>88</v>
      </c>
      <c r="U306" t="b">
        <v>0</v>
      </c>
      <c r="V306" t="s">
        <v>160</v>
      </c>
      <c r="W306" s="1">
        <v>44539.450833333336</v>
      </c>
      <c r="X306">
        <v>405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66</v>
      </c>
      <c r="AE306">
        <v>52</v>
      </c>
      <c r="AF306">
        <v>0</v>
      </c>
      <c r="AG306">
        <v>2</v>
      </c>
      <c r="AH306" t="s">
        <v>88</v>
      </c>
      <c r="AI306" t="s">
        <v>88</v>
      </c>
      <c r="AJ306" t="s">
        <v>88</v>
      </c>
      <c r="AK306" t="s">
        <v>88</v>
      </c>
      <c r="AL306" t="s">
        <v>88</v>
      </c>
      <c r="AM306" t="s">
        <v>88</v>
      </c>
      <c r="AN306" t="s">
        <v>88</v>
      </c>
      <c r="AO306" t="s">
        <v>88</v>
      </c>
      <c r="AP306" t="s">
        <v>88</v>
      </c>
      <c r="AQ306" t="s">
        <v>88</v>
      </c>
      <c r="AR306" t="s">
        <v>88</v>
      </c>
      <c r="AS306" t="s">
        <v>88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811</v>
      </c>
      <c r="B307" t="s">
        <v>80</v>
      </c>
      <c r="C307" t="s">
        <v>467</v>
      </c>
      <c r="D307" t="s">
        <v>82</v>
      </c>
      <c r="E307" s="2" t="str">
        <f>HYPERLINK("capsilon://?command=openfolder&amp;siteaddress=FAM.docvelocity-na8.net&amp;folderid=FX70DD6DFC-FBA2-3BBC-6D54-F81F4B0F7835","FX21115956")</f>
        <v>FX21115956</v>
      </c>
      <c r="F307" t="s">
        <v>19</v>
      </c>
      <c r="G307" t="s">
        <v>19</v>
      </c>
      <c r="H307" t="s">
        <v>83</v>
      </c>
      <c r="I307" t="s">
        <v>796</v>
      </c>
      <c r="J307">
        <v>163</v>
      </c>
      <c r="K307" t="s">
        <v>85</v>
      </c>
      <c r="L307" t="s">
        <v>86</v>
      </c>
      <c r="M307" t="s">
        <v>87</v>
      </c>
      <c r="N307">
        <v>2</v>
      </c>
      <c r="O307" s="1">
        <v>44539.444016203706</v>
      </c>
      <c r="P307" s="1">
        <v>44539.483275462961</v>
      </c>
      <c r="Q307">
        <v>467</v>
      </c>
      <c r="R307">
        <v>2925</v>
      </c>
      <c r="S307" t="b">
        <v>0</v>
      </c>
      <c r="T307" t="s">
        <v>88</v>
      </c>
      <c r="U307" t="b">
        <v>1</v>
      </c>
      <c r="V307" t="s">
        <v>573</v>
      </c>
      <c r="W307" s="1">
        <v>44539.475243055553</v>
      </c>
      <c r="X307">
        <v>2101</v>
      </c>
      <c r="Y307">
        <v>126</v>
      </c>
      <c r="Z307">
        <v>0</v>
      </c>
      <c r="AA307">
        <v>126</v>
      </c>
      <c r="AB307">
        <v>9</v>
      </c>
      <c r="AC307">
        <v>55</v>
      </c>
      <c r="AD307">
        <v>37</v>
      </c>
      <c r="AE307">
        <v>0</v>
      </c>
      <c r="AF307">
        <v>0</v>
      </c>
      <c r="AG307">
        <v>0</v>
      </c>
      <c r="AH307" t="s">
        <v>168</v>
      </c>
      <c r="AI307" s="1">
        <v>44539.483275462961</v>
      </c>
      <c r="AJ307">
        <v>635</v>
      </c>
      <c r="AK307">
        <v>2</v>
      </c>
      <c r="AL307">
        <v>0</v>
      </c>
      <c r="AM307">
        <v>2</v>
      </c>
      <c r="AN307">
        <v>9</v>
      </c>
      <c r="AO307">
        <v>2</v>
      </c>
      <c r="AP307">
        <v>35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812</v>
      </c>
      <c r="B308" t="s">
        <v>80</v>
      </c>
      <c r="C308" t="s">
        <v>809</v>
      </c>
      <c r="D308" t="s">
        <v>82</v>
      </c>
      <c r="E308" s="2" t="str">
        <f>HYPERLINK("capsilon://?command=openfolder&amp;siteaddress=FAM.docvelocity-na8.net&amp;folderid=FX48CC2500-22F1-25BA-400E-D71D1FCEEC23","FX211011571")</f>
        <v>FX211011571</v>
      </c>
      <c r="F308" t="s">
        <v>19</v>
      </c>
      <c r="G308" t="s">
        <v>19</v>
      </c>
      <c r="H308" t="s">
        <v>83</v>
      </c>
      <c r="I308" t="s">
        <v>813</v>
      </c>
      <c r="J308">
        <v>77</v>
      </c>
      <c r="K308" t="s">
        <v>85</v>
      </c>
      <c r="L308" t="s">
        <v>86</v>
      </c>
      <c r="M308" t="s">
        <v>87</v>
      </c>
      <c r="N308">
        <v>1</v>
      </c>
      <c r="O308" s="1">
        <v>44539.446770833332</v>
      </c>
      <c r="P308" s="1">
        <v>44539.453877314816</v>
      </c>
      <c r="Q308">
        <v>455</v>
      </c>
      <c r="R308">
        <v>159</v>
      </c>
      <c r="S308" t="b">
        <v>0</v>
      </c>
      <c r="T308" t="s">
        <v>88</v>
      </c>
      <c r="U308" t="b">
        <v>0</v>
      </c>
      <c r="V308" t="s">
        <v>125</v>
      </c>
      <c r="W308" s="1">
        <v>44539.453877314816</v>
      </c>
      <c r="X308">
        <v>150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77</v>
      </c>
      <c r="AE308">
        <v>72</v>
      </c>
      <c r="AF308">
        <v>0</v>
      </c>
      <c r="AG308">
        <v>5</v>
      </c>
      <c r="AH308" t="s">
        <v>88</v>
      </c>
      <c r="AI308" t="s">
        <v>88</v>
      </c>
      <c r="AJ308" t="s">
        <v>88</v>
      </c>
      <c r="AK308" t="s">
        <v>88</v>
      </c>
      <c r="AL308" t="s">
        <v>88</v>
      </c>
      <c r="AM308" t="s">
        <v>88</v>
      </c>
      <c r="AN308" t="s">
        <v>88</v>
      </c>
      <c r="AO308" t="s">
        <v>88</v>
      </c>
      <c r="AP308" t="s">
        <v>88</v>
      </c>
      <c r="AQ308" t="s">
        <v>88</v>
      </c>
      <c r="AR308" t="s">
        <v>88</v>
      </c>
      <c r="AS308" t="s">
        <v>88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814</v>
      </c>
      <c r="B309" t="s">
        <v>80</v>
      </c>
      <c r="C309" t="s">
        <v>783</v>
      </c>
      <c r="D309" t="s">
        <v>82</v>
      </c>
      <c r="E309" s="2" t="str">
        <f>HYPERLINK("capsilon://?command=openfolder&amp;siteaddress=FAM.docvelocity-na8.net&amp;folderid=FX8DEA78D4-0664-66BD-D797-118A775F5E2D","FX2111425")</f>
        <v>FX2111425</v>
      </c>
      <c r="F309" t="s">
        <v>19</v>
      </c>
      <c r="G309" t="s">
        <v>19</v>
      </c>
      <c r="H309" t="s">
        <v>83</v>
      </c>
      <c r="I309" t="s">
        <v>798</v>
      </c>
      <c r="J309">
        <v>102</v>
      </c>
      <c r="K309" t="s">
        <v>85</v>
      </c>
      <c r="L309" t="s">
        <v>86</v>
      </c>
      <c r="M309" t="s">
        <v>87</v>
      </c>
      <c r="N309">
        <v>2</v>
      </c>
      <c r="O309" s="1">
        <v>44539.448414351849</v>
      </c>
      <c r="P309" s="1">
        <v>44539.486539351848</v>
      </c>
      <c r="Q309">
        <v>1942</v>
      </c>
      <c r="R309">
        <v>1352</v>
      </c>
      <c r="S309" t="b">
        <v>0</v>
      </c>
      <c r="T309" t="s">
        <v>88</v>
      </c>
      <c r="U309" t="b">
        <v>1</v>
      </c>
      <c r="V309" t="s">
        <v>588</v>
      </c>
      <c r="W309" s="1">
        <v>44539.465717592589</v>
      </c>
      <c r="X309">
        <v>996</v>
      </c>
      <c r="Y309">
        <v>95</v>
      </c>
      <c r="Z309">
        <v>0</v>
      </c>
      <c r="AA309">
        <v>95</v>
      </c>
      <c r="AB309">
        <v>0</v>
      </c>
      <c r="AC309">
        <v>60</v>
      </c>
      <c r="AD309">
        <v>7</v>
      </c>
      <c r="AE309">
        <v>0</v>
      </c>
      <c r="AF309">
        <v>0</v>
      </c>
      <c r="AG309">
        <v>0</v>
      </c>
      <c r="AH309" t="s">
        <v>168</v>
      </c>
      <c r="AI309" s="1">
        <v>44539.486539351848</v>
      </c>
      <c r="AJ309">
        <v>281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815</v>
      </c>
      <c r="B310" t="s">
        <v>80</v>
      </c>
      <c r="C310" t="s">
        <v>816</v>
      </c>
      <c r="D310" t="s">
        <v>82</v>
      </c>
      <c r="E310" s="2" t="str">
        <f>HYPERLINK("capsilon://?command=openfolder&amp;siteaddress=FAM.docvelocity-na8.net&amp;folderid=FX45CDA3F4-D6D9-FAC7-1D99-24591BCB74F0","FX21106253")</f>
        <v>FX21106253</v>
      </c>
      <c r="F310" t="s">
        <v>19</v>
      </c>
      <c r="G310" t="s">
        <v>19</v>
      </c>
      <c r="H310" t="s">
        <v>83</v>
      </c>
      <c r="I310" t="s">
        <v>817</v>
      </c>
      <c r="J310">
        <v>28</v>
      </c>
      <c r="K310" t="s">
        <v>85</v>
      </c>
      <c r="L310" t="s">
        <v>86</v>
      </c>
      <c r="M310" t="s">
        <v>87</v>
      </c>
      <c r="N310">
        <v>2</v>
      </c>
      <c r="O310" s="1">
        <v>44539.448634259257</v>
      </c>
      <c r="P310" s="1">
        <v>44539.501006944447</v>
      </c>
      <c r="Q310">
        <v>4322</v>
      </c>
      <c r="R310">
        <v>203</v>
      </c>
      <c r="S310" t="b">
        <v>0</v>
      </c>
      <c r="T310" t="s">
        <v>88</v>
      </c>
      <c r="U310" t="b">
        <v>0</v>
      </c>
      <c r="V310" t="s">
        <v>125</v>
      </c>
      <c r="W310" s="1">
        <v>44539.454895833333</v>
      </c>
      <c r="X310">
        <v>88</v>
      </c>
      <c r="Y310">
        <v>21</v>
      </c>
      <c r="Z310">
        <v>0</v>
      </c>
      <c r="AA310">
        <v>21</v>
      </c>
      <c r="AB310">
        <v>0</v>
      </c>
      <c r="AC310">
        <v>5</v>
      </c>
      <c r="AD310">
        <v>7</v>
      </c>
      <c r="AE310">
        <v>0</v>
      </c>
      <c r="AF310">
        <v>0</v>
      </c>
      <c r="AG310">
        <v>0</v>
      </c>
      <c r="AH310" t="s">
        <v>168</v>
      </c>
      <c r="AI310" s="1">
        <v>44539.501006944447</v>
      </c>
      <c r="AJ310">
        <v>115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818</v>
      </c>
      <c r="B311" t="s">
        <v>80</v>
      </c>
      <c r="C311" t="s">
        <v>819</v>
      </c>
      <c r="D311" t="s">
        <v>82</v>
      </c>
      <c r="E311" s="2" t="str">
        <f>HYPERLINK("capsilon://?command=openfolder&amp;siteaddress=FAM.docvelocity-na8.net&amp;folderid=FX4D809431-0ED8-921D-D091-1DA7087A30B2","FX21114971")</f>
        <v>FX21114971</v>
      </c>
      <c r="F311" t="s">
        <v>19</v>
      </c>
      <c r="G311" t="s">
        <v>19</v>
      </c>
      <c r="H311" t="s">
        <v>83</v>
      </c>
      <c r="I311" t="s">
        <v>820</v>
      </c>
      <c r="J311">
        <v>30</v>
      </c>
      <c r="K311" t="s">
        <v>85</v>
      </c>
      <c r="L311" t="s">
        <v>86</v>
      </c>
      <c r="M311" t="s">
        <v>87</v>
      </c>
      <c r="N311">
        <v>2</v>
      </c>
      <c r="O311" s="1">
        <v>44539.449988425928</v>
      </c>
      <c r="P311" s="1">
        <v>44539.501273148147</v>
      </c>
      <c r="Q311">
        <v>4285</v>
      </c>
      <c r="R311">
        <v>146</v>
      </c>
      <c r="S311" t="b">
        <v>0</v>
      </c>
      <c r="T311" t="s">
        <v>88</v>
      </c>
      <c r="U311" t="b">
        <v>0</v>
      </c>
      <c r="V311" t="s">
        <v>125</v>
      </c>
      <c r="W311" s="1">
        <v>44539.455462962964</v>
      </c>
      <c r="X311">
        <v>48</v>
      </c>
      <c r="Y311">
        <v>9</v>
      </c>
      <c r="Z311">
        <v>0</v>
      </c>
      <c r="AA311">
        <v>9</v>
      </c>
      <c r="AB311">
        <v>0</v>
      </c>
      <c r="AC311">
        <v>3</v>
      </c>
      <c r="AD311">
        <v>21</v>
      </c>
      <c r="AE311">
        <v>0</v>
      </c>
      <c r="AF311">
        <v>0</v>
      </c>
      <c r="AG311">
        <v>0</v>
      </c>
      <c r="AH311" t="s">
        <v>319</v>
      </c>
      <c r="AI311" s="1">
        <v>44539.501273148147</v>
      </c>
      <c r="AJ311">
        <v>98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21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821</v>
      </c>
      <c r="B312" t="s">
        <v>80</v>
      </c>
      <c r="C312" t="s">
        <v>809</v>
      </c>
      <c r="D312" t="s">
        <v>82</v>
      </c>
      <c r="E312" s="2" t="str">
        <f>HYPERLINK("capsilon://?command=openfolder&amp;siteaddress=FAM.docvelocity-na8.net&amp;folderid=FX48CC2500-22F1-25BA-400E-D71D1FCEEC23","FX211011571")</f>
        <v>FX211011571</v>
      </c>
      <c r="F312" t="s">
        <v>19</v>
      </c>
      <c r="G312" t="s">
        <v>19</v>
      </c>
      <c r="H312" t="s">
        <v>83</v>
      </c>
      <c r="I312" t="s">
        <v>810</v>
      </c>
      <c r="J312">
        <v>132</v>
      </c>
      <c r="K312" t="s">
        <v>85</v>
      </c>
      <c r="L312" t="s">
        <v>86</v>
      </c>
      <c r="M312" t="s">
        <v>87</v>
      </c>
      <c r="N312">
        <v>2</v>
      </c>
      <c r="O312" s="1">
        <v>44539.451365740744</v>
      </c>
      <c r="P312" s="1">
        <v>44539.489664351851</v>
      </c>
      <c r="Q312">
        <v>2085</v>
      </c>
      <c r="R312">
        <v>1224</v>
      </c>
      <c r="S312" t="b">
        <v>0</v>
      </c>
      <c r="T312" t="s">
        <v>88</v>
      </c>
      <c r="U312" t="b">
        <v>1</v>
      </c>
      <c r="V312" t="s">
        <v>132</v>
      </c>
      <c r="W312" s="1">
        <v>44539.463368055556</v>
      </c>
      <c r="X312">
        <v>725</v>
      </c>
      <c r="Y312">
        <v>104</v>
      </c>
      <c r="Z312">
        <v>0</v>
      </c>
      <c r="AA312">
        <v>104</v>
      </c>
      <c r="AB312">
        <v>0</v>
      </c>
      <c r="AC312">
        <v>87</v>
      </c>
      <c r="AD312">
        <v>28</v>
      </c>
      <c r="AE312">
        <v>0</v>
      </c>
      <c r="AF312">
        <v>0</v>
      </c>
      <c r="AG312">
        <v>0</v>
      </c>
      <c r="AH312" t="s">
        <v>319</v>
      </c>
      <c r="AI312" s="1">
        <v>44539.489664351851</v>
      </c>
      <c r="AJ312">
        <v>468</v>
      </c>
      <c r="AK312">
        <v>3</v>
      </c>
      <c r="AL312">
        <v>0</v>
      </c>
      <c r="AM312">
        <v>3</v>
      </c>
      <c r="AN312">
        <v>0</v>
      </c>
      <c r="AO312">
        <v>3</v>
      </c>
      <c r="AP312">
        <v>25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822</v>
      </c>
      <c r="B313" t="s">
        <v>80</v>
      </c>
      <c r="C313" t="s">
        <v>809</v>
      </c>
      <c r="D313" t="s">
        <v>82</v>
      </c>
      <c r="E313" s="2" t="str">
        <f>HYPERLINK("capsilon://?command=openfolder&amp;siteaddress=FAM.docvelocity-na8.net&amp;folderid=FX48CC2500-22F1-25BA-400E-D71D1FCEEC23","FX211011571")</f>
        <v>FX211011571</v>
      </c>
      <c r="F313" t="s">
        <v>19</v>
      </c>
      <c r="G313" t="s">
        <v>19</v>
      </c>
      <c r="H313" t="s">
        <v>83</v>
      </c>
      <c r="I313" t="s">
        <v>813</v>
      </c>
      <c r="J313">
        <v>365</v>
      </c>
      <c r="K313" t="s">
        <v>85</v>
      </c>
      <c r="L313" t="s">
        <v>86</v>
      </c>
      <c r="M313" t="s">
        <v>87</v>
      </c>
      <c r="N313">
        <v>2</v>
      </c>
      <c r="O313" s="1">
        <v>44539.455567129633</v>
      </c>
      <c r="P313" s="1">
        <v>44539.494930555556</v>
      </c>
      <c r="Q313">
        <v>1527</v>
      </c>
      <c r="R313">
        <v>1874</v>
      </c>
      <c r="S313" t="b">
        <v>0</v>
      </c>
      <c r="T313" t="s">
        <v>88</v>
      </c>
      <c r="U313" t="b">
        <v>1</v>
      </c>
      <c r="V313" t="s">
        <v>98</v>
      </c>
      <c r="W313" s="1">
        <v>44539.47115740741</v>
      </c>
      <c r="X313">
        <v>1136</v>
      </c>
      <c r="Y313">
        <v>273</v>
      </c>
      <c r="Z313">
        <v>0</v>
      </c>
      <c r="AA313">
        <v>273</v>
      </c>
      <c r="AB313">
        <v>67</v>
      </c>
      <c r="AC313">
        <v>64</v>
      </c>
      <c r="AD313">
        <v>92</v>
      </c>
      <c r="AE313">
        <v>0</v>
      </c>
      <c r="AF313">
        <v>0</v>
      </c>
      <c r="AG313">
        <v>0</v>
      </c>
      <c r="AH313" t="s">
        <v>168</v>
      </c>
      <c r="AI313" s="1">
        <v>44539.494930555556</v>
      </c>
      <c r="AJ313">
        <v>724</v>
      </c>
      <c r="AK313">
        <v>0</v>
      </c>
      <c r="AL313">
        <v>0</v>
      </c>
      <c r="AM313">
        <v>0</v>
      </c>
      <c r="AN313">
        <v>67</v>
      </c>
      <c r="AO313">
        <v>0</v>
      </c>
      <c r="AP313">
        <v>92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823</v>
      </c>
      <c r="B314" t="s">
        <v>80</v>
      </c>
      <c r="C314" t="s">
        <v>824</v>
      </c>
      <c r="D314" t="s">
        <v>82</v>
      </c>
      <c r="E314" s="2" t="str">
        <f>HYPERLINK("capsilon://?command=openfolder&amp;siteaddress=FAM.docvelocity-na8.net&amp;folderid=FX8C51797A-5667-50C1-9E32-E0E78483E2CE","FX21123553")</f>
        <v>FX21123553</v>
      </c>
      <c r="F314" t="s">
        <v>19</v>
      </c>
      <c r="G314" t="s">
        <v>19</v>
      </c>
      <c r="H314" t="s">
        <v>83</v>
      </c>
      <c r="I314" t="s">
        <v>825</v>
      </c>
      <c r="J314">
        <v>66</v>
      </c>
      <c r="K314" t="s">
        <v>85</v>
      </c>
      <c r="L314" t="s">
        <v>86</v>
      </c>
      <c r="M314" t="s">
        <v>87</v>
      </c>
      <c r="N314">
        <v>2</v>
      </c>
      <c r="O314" s="1">
        <v>44539.463275462964</v>
      </c>
      <c r="P314" s="1">
        <v>44539.502743055556</v>
      </c>
      <c r="Q314">
        <v>2929</v>
      </c>
      <c r="R314">
        <v>481</v>
      </c>
      <c r="S314" t="b">
        <v>0</v>
      </c>
      <c r="T314" t="s">
        <v>88</v>
      </c>
      <c r="U314" t="b">
        <v>0</v>
      </c>
      <c r="V314" t="s">
        <v>132</v>
      </c>
      <c r="W314" s="1">
        <v>44539.467210648145</v>
      </c>
      <c r="X314">
        <v>331</v>
      </c>
      <c r="Y314">
        <v>52</v>
      </c>
      <c r="Z314">
        <v>0</v>
      </c>
      <c r="AA314">
        <v>52</v>
      </c>
      <c r="AB314">
        <v>0</v>
      </c>
      <c r="AC314">
        <v>28</v>
      </c>
      <c r="AD314">
        <v>14</v>
      </c>
      <c r="AE314">
        <v>0</v>
      </c>
      <c r="AF314">
        <v>0</v>
      </c>
      <c r="AG314">
        <v>0</v>
      </c>
      <c r="AH314" t="s">
        <v>168</v>
      </c>
      <c r="AI314" s="1">
        <v>44539.502743055556</v>
      </c>
      <c r="AJ314">
        <v>150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14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826</v>
      </c>
      <c r="B315" t="s">
        <v>80</v>
      </c>
      <c r="C315" t="s">
        <v>827</v>
      </c>
      <c r="D315" t="s">
        <v>82</v>
      </c>
      <c r="E315" s="2" t="str">
        <f>HYPERLINK("capsilon://?command=openfolder&amp;siteaddress=FAM.docvelocity-na8.net&amp;folderid=FX6A121DD8-69FF-86A6-EEB0-AA51E36680B3","FX211112932")</f>
        <v>FX211112932</v>
      </c>
      <c r="F315" t="s">
        <v>19</v>
      </c>
      <c r="G315" t="s">
        <v>19</v>
      </c>
      <c r="H315" t="s">
        <v>83</v>
      </c>
      <c r="I315" t="s">
        <v>828</v>
      </c>
      <c r="J315">
        <v>66</v>
      </c>
      <c r="K315" t="s">
        <v>85</v>
      </c>
      <c r="L315" t="s">
        <v>86</v>
      </c>
      <c r="M315" t="s">
        <v>87</v>
      </c>
      <c r="N315">
        <v>2</v>
      </c>
      <c r="O315" s="1">
        <v>44539.470729166664</v>
      </c>
      <c r="P315" s="1">
        <v>44539.507465277777</v>
      </c>
      <c r="Q315">
        <v>2258</v>
      </c>
      <c r="R315">
        <v>916</v>
      </c>
      <c r="S315" t="b">
        <v>0</v>
      </c>
      <c r="T315" t="s">
        <v>88</v>
      </c>
      <c r="U315" t="b">
        <v>0</v>
      </c>
      <c r="V315" t="s">
        <v>146</v>
      </c>
      <c r="W315" s="1">
        <v>44539.475243055553</v>
      </c>
      <c r="X315">
        <v>379</v>
      </c>
      <c r="Y315">
        <v>52</v>
      </c>
      <c r="Z315">
        <v>0</v>
      </c>
      <c r="AA315">
        <v>52</v>
      </c>
      <c r="AB315">
        <v>0</v>
      </c>
      <c r="AC315">
        <v>28</v>
      </c>
      <c r="AD315">
        <v>14</v>
      </c>
      <c r="AE315">
        <v>0</v>
      </c>
      <c r="AF315">
        <v>0</v>
      </c>
      <c r="AG315">
        <v>0</v>
      </c>
      <c r="AH315" t="s">
        <v>89</v>
      </c>
      <c r="AI315" s="1">
        <v>44539.507465277777</v>
      </c>
      <c r="AJ315">
        <v>537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829</v>
      </c>
      <c r="B316" t="s">
        <v>80</v>
      </c>
      <c r="C316" t="s">
        <v>830</v>
      </c>
      <c r="D316" t="s">
        <v>82</v>
      </c>
      <c r="E316" s="2" t="str">
        <f>HYPERLINK("capsilon://?command=openfolder&amp;siteaddress=FAM.docvelocity-na8.net&amp;folderid=FXC8115E41-769D-3C5D-4F91-8BAEDB79DF62","FX21112407")</f>
        <v>FX21112407</v>
      </c>
      <c r="F316" t="s">
        <v>19</v>
      </c>
      <c r="G316" t="s">
        <v>19</v>
      </c>
      <c r="H316" t="s">
        <v>83</v>
      </c>
      <c r="I316" t="s">
        <v>831</v>
      </c>
      <c r="J316">
        <v>114</v>
      </c>
      <c r="K316" t="s">
        <v>85</v>
      </c>
      <c r="L316" t="s">
        <v>86</v>
      </c>
      <c r="M316" t="s">
        <v>87</v>
      </c>
      <c r="N316">
        <v>2</v>
      </c>
      <c r="O316" s="1">
        <v>44539.492766203701</v>
      </c>
      <c r="P316" s="1">
        <v>44539.505659722221</v>
      </c>
      <c r="Q316">
        <v>494</v>
      </c>
      <c r="R316">
        <v>620</v>
      </c>
      <c r="S316" t="b">
        <v>0</v>
      </c>
      <c r="T316" t="s">
        <v>88</v>
      </c>
      <c r="U316" t="b">
        <v>0</v>
      </c>
      <c r="V316" t="s">
        <v>125</v>
      </c>
      <c r="W316" s="1">
        <v>44539.498252314814</v>
      </c>
      <c r="X316">
        <v>355</v>
      </c>
      <c r="Y316">
        <v>109</v>
      </c>
      <c r="Z316">
        <v>0</v>
      </c>
      <c r="AA316">
        <v>109</v>
      </c>
      <c r="AB316">
        <v>0</v>
      </c>
      <c r="AC316">
        <v>69</v>
      </c>
      <c r="AD316">
        <v>5</v>
      </c>
      <c r="AE316">
        <v>0</v>
      </c>
      <c r="AF316">
        <v>0</v>
      </c>
      <c r="AG316">
        <v>0</v>
      </c>
      <c r="AH316" t="s">
        <v>168</v>
      </c>
      <c r="AI316" s="1">
        <v>44539.505659722221</v>
      </c>
      <c r="AJ316">
        <v>251</v>
      </c>
      <c r="AK316">
        <v>1</v>
      </c>
      <c r="AL316">
        <v>0</v>
      </c>
      <c r="AM316">
        <v>1</v>
      </c>
      <c r="AN316">
        <v>0</v>
      </c>
      <c r="AO316">
        <v>1</v>
      </c>
      <c r="AP316">
        <v>4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832</v>
      </c>
      <c r="B317" t="s">
        <v>80</v>
      </c>
      <c r="C317" t="s">
        <v>96</v>
      </c>
      <c r="D317" t="s">
        <v>82</v>
      </c>
      <c r="E317" s="2" t="str">
        <f>HYPERLINK("capsilon://?command=openfolder&amp;siteaddress=FAM.docvelocity-na8.net&amp;folderid=FX3E01EF46-341C-8E13-E263-AD0B258CB4ED","FX21118529")</f>
        <v>FX21118529</v>
      </c>
      <c r="F317" t="s">
        <v>19</v>
      </c>
      <c r="G317" t="s">
        <v>19</v>
      </c>
      <c r="H317" t="s">
        <v>83</v>
      </c>
      <c r="I317" t="s">
        <v>833</v>
      </c>
      <c r="J317">
        <v>236</v>
      </c>
      <c r="K317" t="s">
        <v>85</v>
      </c>
      <c r="L317" t="s">
        <v>86</v>
      </c>
      <c r="M317" t="s">
        <v>87</v>
      </c>
      <c r="N317">
        <v>1</v>
      </c>
      <c r="O317" s="1">
        <v>44531.61478009259</v>
      </c>
      <c r="P317" s="1">
        <v>44532.23541666667</v>
      </c>
      <c r="Q317">
        <v>49839</v>
      </c>
      <c r="R317">
        <v>3784</v>
      </c>
      <c r="S317" t="b">
        <v>0</v>
      </c>
      <c r="T317" t="s">
        <v>88</v>
      </c>
      <c r="U317" t="b">
        <v>0</v>
      </c>
      <c r="V317" t="s">
        <v>160</v>
      </c>
      <c r="W317" s="1">
        <v>44532.23541666667</v>
      </c>
      <c r="X317">
        <v>2947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236</v>
      </c>
      <c r="AE317">
        <v>193</v>
      </c>
      <c r="AF317">
        <v>0</v>
      </c>
      <c r="AG317">
        <v>12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834</v>
      </c>
      <c r="B318" t="s">
        <v>80</v>
      </c>
      <c r="C318" t="s">
        <v>830</v>
      </c>
      <c r="D318" t="s">
        <v>82</v>
      </c>
      <c r="E318" s="2" t="str">
        <f>HYPERLINK("capsilon://?command=openfolder&amp;siteaddress=FAM.docvelocity-na8.net&amp;folderid=FXC8115E41-769D-3C5D-4F91-8BAEDB79DF62","FX21112407")</f>
        <v>FX21112407</v>
      </c>
      <c r="F318" t="s">
        <v>19</v>
      </c>
      <c r="G318" t="s">
        <v>19</v>
      </c>
      <c r="H318" t="s">
        <v>83</v>
      </c>
      <c r="I318" t="s">
        <v>835</v>
      </c>
      <c r="J318">
        <v>144</v>
      </c>
      <c r="K318" t="s">
        <v>85</v>
      </c>
      <c r="L318" t="s">
        <v>86</v>
      </c>
      <c r="M318" t="s">
        <v>87</v>
      </c>
      <c r="N318">
        <v>1</v>
      </c>
      <c r="O318" s="1">
        <v>44539.496481481481</v>
      </c>
      <c r="P318" s="1">
        <v>44539.501435185186</v>
      </c>
      <c r="Q318">
        <v>154</v>
      </c>
      <c r="R318">
        <v>274</v>
      </c>
      <c r="S318" t="b">
        <v>0</v>
      </c>
      <c r="T318" t="s">
        <v>88</v>
      </c>
      <c r="U318" t="b">
        <v>0</v>
      </c>
      <c r="V318" t="s">
        <v>125</v>
      </c>
      <c r="W318" s="1">
        <v>44539.501435185186</v>
      </c>
      <c r="X318">
        <v>274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144</v>
      </c>
      <c r="AE318">
        <v>120</v>
      </c>
      <c r="AF318">
        <v>0</v>
      </c>
      <c r="AG318">
        <v>10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836</v>
      </c>
      <c r="B319" t="s">
        <v>80</v>
      </c>
      <c r="C319" t="s">
        <v>830</v>
      </c>
      <c r="D319" t="s">
        <v>82</v>
      </c>
      <c r="E319" s="2" t="str">
        <f>HYPERLINK("capsilon://?command=openfolder&amp;siteaddress=FAM.docvelocity-na8.net&amp;folderid=FXC8115E41-769D-3C5D-4F91-8BAEDB79DF62","FX21112407")</f>
        <v>FX21112407</v>
      </c>
      <c r="F319" t="s">
        <v>19</v>
      </c>
      <c r="G319" t="s">
        <v>19</v>
      </c>
      <c r="H319" t="s">
        <v>83</v>
      </c>
      <c r="I319" t="s">
        <v>837</v>
      </c>
      <c r="J319">
        <v>144</v>
      </c>
      <c r="K319" t="s">
        <v>85</v>
      </c>
      <c r="L319" t="s">
        <v>86</v>
      </c>
      <c r="M319" t="s">
        <v>87</v>
      </c>
      <c r="N319">
        <v>1</v>
      </c>
      <c r="O319" s="1">
        <v>44539.497673611113</v>
      </c>
      <c r="P319" s="1">
        <v>44539.503182870372</v>
      </c>
      <c r="Q319">
        <v>313</v>
      </c>
      <c r="R319">
        <v>163</v>
      </c>
      <c r="S319" t="b">
        <v>0</v>
      </c>
      <c r="T319" t="s">
        <v>88</v>
      </c>
      <c r="U319" t="b">
        <v>0</v>
      </c>
      <c r="V319" t="s">
        <v>125</v>
      </c>
      <c r="W319" s="1">
        <v>44539.503182870372</v>
      </c>
      <c r="X319">
        <v>150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144</v>
      </c>
      <c r="AE319">
        <v>120</v>
      </c>
      <c r="AF319">
        <v>0</v>
      </c>
      <c r="AG319">
        <v>10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838</v>
      </c>
      <c r="B320" t="s">
        <v>80</v>
      </c>
      <c r="C320" t="s">
        <v>830</v>
      </c>
      <c r="D320" t="s">
        <v>82</v>
      </c>
      <c r="E320" s="2" t="str">
        <f>HYPERLINK("capsilon://?command=openfolder&amp;siteaddress=FAM.docvelocity-na8.net&amp;folderid=FXC8115E41-769D-3C5D-4F91-8BAEDB79DF62","FX21112407")</f>
        <v>FX21112407</v>
      </c>
      <c r="F320" t="s">
        <v>19</v>
      </c>
      <c r="G320" t="s">
        <v>19</v>
      </c>
      <c r="H320" t="s">
        <v>83</v>
      </c>
      <c r="I320" t="s">
        <v>835</v>
      </c>
      <c r="J320">
        <v>344</v>
      </c>
      <c r="K320" t="s">
        <v>85</v>
      </c>
      <c r="L320" t="s">
        <v>86</v>
      </c>
      <c r="M320" t="s">
        <v>87</v>
      </c>
      <c r="N320">
        <v>2</v>
      </c>
      <c r="O320" s="1">
        <v>44539.502604166664</v>
      </c>
      <c r="P320" s="1">
        <v>44539.567314814813</v>
      </c>
      <c r="Q320">
        <v>1851</v>
      </c>
      <c r="R320">
        <v>3740</v>
      </c>
      <c r="S320" t="b">
        <v>0</v>
      </c>
      <c r="T320" t="s">
        <v>88</v>
      </c>
      <c r="U320" t="b">
        <v>1</v>
      </c>
      <c r="V320" t="s">
        <v>153</v>
      </c>
      <c r="W320" s="1">
        <v>44539.533055555556</v>
      </c>
      <c r="X320">
        <v>2423</v>
      </c>
      <c r="Y320">
        <v>235</v>
      </c>
      <c r="Z320">
        <v>0</v>
      </c>
      <c r="AA320">
        <v>235</v>
      </c>
      <c r="AB320">
        <v>63</v>
      </c>
      <c r="AC320">
        <v>140</v>
      </c>
      <c r="AD320">
        <v>109</v>
      </c>
      <c r="AE320">
        <v>0</v>
      </c>
      <c r="AF320">
        <v>0</v>
      </c>
      <c r="AG320">
        <v>0</v>
      </c>
      <c r="AH320" t="s">
        <v>319</v>
      </c>
      <c r="AI320" s="1">
        <v>44539.567314814813</v>
      </c>
      <c r="AJ320">
        <v>1167</v>
      </c>
      <c r="AK320">
        <v>3</v>
      </c>
      <c r="AL320">
        <v>0</v>
      </c>
      <c r="AM320">
        <v>3</v>
      </c>
      <c r="AN320">
        <v>63</v>
      </c>
      <c r="AO320">
        <v>3</v>
      </c>
      <c r="AP320">
        <v>106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839</v>
      </c>
      <c r="B321" t="s">
        <v>80</v>
      </c>
      <c r="C321" t="s">
        <v>840</v>
      </c>
      <c r="D321" t="s">
        <v>82</v>
      </c>
      <c r="E321" s="2" t="str">
        <f>HYPERLINK("capsilon://?command=openfolder&amp;siteaddress=FAM.docvelocity-na8.net&amp;folderid=FX12F72663-FDB5-F0F2-6885-86452D8F4012","FX21124956")</f>
        <v>FX21124956</v>
      </c>
      <c r="F321" t="s">
        <v>19</v>
      </c>
      <c r="G321" t="s">
        <v>19</v>
      </c>
      <c r="H321" t="s">
        <v>83</v>
      </c>
      <c r="I321" t="s">
        <v>841</v>
      </c>
      <c r="J321">
        <v>28</v>
      </c>
      <c r="K321" t="s">
        <v>85</v>
      </c>
      <c r="L321" t="s">
        <v>86</v>
      </c>
      <c r="M321" t="s">
        <v>87</v>
      </c>
      <c r="N321">
        <v>2</v>
      </c>
      <c r="O321" s="1">
        <v>44539.503449074073</v>
      </c>
      <c r="P321" s="1">
        <v>44539.521655092591</v>
      </c>
      <c r="Q321">
        <v>887</v>
      </c>
      <c r="R321">
        <v>686</v>
      </c>
      <c r="S321" t="b">
        <v>0</v>
      </c>
      <c r="T321" t="s">
        <v>88</v>
      </c>
      <c r="U321" t="b">
        <v>0</v>
      </c>
      <c r="V321" t="s">
        <v>136</v>
      </c>
      <c r="W321" s="1">
        <v>44539.515092592592</v>
      </c>
      <c r="X321">
        <v>150</v>
      </c>
      <c r="Y321">
        <v>21</v>
      </c>
      <c r="Z321">
        <v>0</v>
      </c>
      <c r="AA321">
        <v>21</v>
      </c>
      <c r="AB321">
        <v>0</v>
      </c>
      <c r="AC321">
        <v>1</v>
      </c>
      <c r="AD321">
        <v>7</v>
      </c>
      <c r="AE321">
        <v>0</v>
      </c>
      <c r="AF321">
        <v>0</v>
      </c>
      <c r="AG321">
        <v>0</v>
      </c>
      <c r="AH321" t="s">
        <v>89</v>
      </c>
      <c r="AI321" s="1">
        <v>44539.521655092591</v>
      </c>
      <c r="AJ321">
        <v>536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6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842</v>
      </c>
      <c r="B322" t="s">
        <v>80</v>
      </c>
      <c r="C322" t="s">
        <v>840</v>
      </c>
      <c r="D322" t="s">
        <v>82</v>
      </c>
      <c r="E322" s="2" t="str">
        <f>HYPERLINK("capsilon://?command=openfolder&amp;siteaddress=FAM.docvelocity-na8.net&amp;folderid=FX12F72663-FDB5-F0F2-6885-86452D8F4012","FX21124956")</f>
        <v>FX21124956</v>
      </c>
      <c r="F322" t="s">
        <v>19</v>
      </c>
      <c r="G322" t="s">
        <v>19</v>
      </c>
      <c r="H322" t="s">
        <v>83</v>
      </c>
      <c r="I322" t="s">
        <v>843</v>
      </c>
      <c r="J322">
        <v>28</v>
      </c>
      <c r="K322" t="s">
        <v>85</v>
      </c>
      <c r="L322" t="s">
        <v>86</v>
      </c>
      <c r="M322" t="s">
        <v>87</v>
      </c>
      <c r="N322">
        <v>2</v>
      </c>
      <c r="O322" s="1">
        <v>44539.503796296296</v>
      </c>
      <c r="P322" s="1">
        <v>44539.523634259262</v>
      </c>
      <c r="Q322">
        <v>1382</v>
      </c>
      <c r="R322">
        <v>332</v>
      </c>
      <c r="S322" t="b">
        <v>0</v>
      </c>
      <c r="T322" t="s">
        <v>88</v>
      </c>
      <c r="U322" t="b">
        <v>0</v>
      </c>
      <c r="V322" t="s">
        <v>136</v>
      </c>
      <c r="W322" s="1">
        <v>44539.516111111108</v>
      </c>
      <c r="X322">
        <v>87</v>
      </c>
      <c r="Y322">
        <v>21</v>
      </c>
      <c r="Z322">
        <v>0</v>
      </c>
      <c r="AA322">
        <v>21</v>
      </c>
      <c r="AB322">
        <v>0</v>
      </c>
      <c r="AC322">
        <v>7</v>
      </c>
      <c r="AD322">
        <v>7</v>
      </c>
      <c r="AE322">
        <v>0</v>
      </c>
      <c r="AF322">
        <v>0</v>
      </c>
      <c r="AG322">
        <v>0</v>
      </c>
      <c r="AH322" t="s">
        <v>319</v>
      </c>
      <c r="AI322" s="1">
        <v>44539.523634259262</v>
      </c>
      <c r="AJ322">
        <v>227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844</v>
      </c>
      <c r="B323" t="s">
        <v>80</v>
      </c>
      <c r="C323" t="s">
        <v>830</v>
      </c>
      <c r="D323" t="s">
        <v>82</v>
      </c>
      <c r="E323" s="2" t="str">
        <f>HYPERLINK("capsilon://?command=openfolder&amp;siteaddress=FAM.docvelocity-na8.net&amp;folderid=FXC8115E41-769D-3C5D-4F91-8BAEDB79DF62","FX21112407")</f>
        <v>FX21112407</v>
      </c>
      <c r="F323" t="s">
        <v>19</v>
      </c>
      <c r="G323" t="s">
        <v>19</v>
      </c>
      <c r="H323" t="s">
        <v>83</v>
      </c>
      <c r="I323" t="s">
        <v>837</v>
      </c>
      <c r="J323">
        <v>344</v>
      </c>
      <c r="K323" t="s">
        <v>85</v>
      </c>
      <c r="L323" t="s">
        <v>86</v>
      </c>
      <c r="M323" t="s">
        <v>87</v>
      </c>
      <c r="N323">
        <v>2</v>
      </c>
      <c r="O323" s="1">
        <v>44539.504791666666</v>
      </c>
      <c r="P323" s="1">
        <v>44539.553796296299</v>
      </c>
      <c r="Q323">
        <v>559</v>
      </c>
      <c r="R323">
        <v>3675</v>
      </c>
      <c r="S323" t="b">
        <v>0</v>
      </c>
      <c r="T323" t="s">
        <v>88</v>
      </c>
      <c r="U323" t="b">
        <v>1</v>
      </c>
      <c r="V323" t="s">
        <v>121</v>
      </c>
      <c r="W323" s="1">
        <v>44539.528958333336</v>
      </c>
      <c r="X323">
        <v>1622</v>
      </c>
      <c r="Y323">
        <v>259</v>
      </c>
      <c r="Z323">
        <v>0</v>
      </c>
      <c r="AA323">
        <v>259</v>
      </c>
      <c r="AB323">
        <v>63</v>
      </c>
      <c r="AC323">
        <v>131</v>
      </c>
      <c r="AD323">
        <v>85</v>
      </c>
      <c r="AE323">
        <v>0</v>
      </c>
      <c r="AF323">
        <v>0</v>
      </c>
      <c r="AG323">
        <v>0</v>
      </c>
      <c r="AH323" t="s">
        <v>319</v>
      </c>
      <c r="AI323" s="1">
        <v>44539.553796296299</v>
      </c>
      <c r="AJ323">
        <v>1981</v>
      </c>
      <c r="AK323">
        <v>22</v>
      </c>
      <c r="AL323">
        <v>0</v>
      </c>
      <c r="AM323">
        <v>22</v>
      </c>
      <c r="AN323">
        <v>63</v>
      </c>
      <c r="AO323">
        <v>22</v>
      </c>
      <c r="AP323">
        <v>63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845</v>
      </c>
      <c r="B324" t="s">
        <v>80</v>
      </c>
      <c r="C324" t="s">
        <v>840</v>
      </c>
      <c r="D324" t="s">
        <v>82</v>
      </c>
      <c r="E324" s="2" t="str">
        <f>HYPERLINK("capsilon://?command=openfolder&amp;siteaddress=FAM.docvelocity-na8.net&amp;folderid=FX12F72663-FDB5-F0F2-6885-86452D8F4012","FX21124956")</f>
        <v>FX21124956</v>
      </c>
      <c r="F324" t="s">
        <v>19</v>
      </c>
      <c r="G324" t="s">
        <v>19</v>
      </c>
      <c r="H324" t="s">
        <v>83</v>
      </c>
      <c r="I324" t="s">
        <v>846</v>
      </c>
      <c r="J324">
        <v>66</v>
      </c>
      <c r="K324" t="s">
        <v>85</v>
      </c>
      <c r="L324" t="s">
        <v>86</v>
      </c>
      <c r="M324" t="s">
        <v>87</v>
      </c>
      <c r="N324">
        <v>2</v>
      </c>
      <c r="O324" s="1">
        <v>44539.505046296297</v>
      </c>
      <c r="P324" s="1">
        <v>44539.525300925925</v>
      </c>
      <c r="Q324">
        <v>1266</v>
      </c>
      <c r="R324">
        <v>484</v>
      </c>
      <c r="S324" t="b">
        <v>0</v>
      </c>
      <c r="T324" t="s">
        <v>88</v>
      </c>
      <c r="U324" t="b">
        <v>0</v>
      </c>
      <c r="V324" t="s">
        <v>136</v>
      </c>
      <c r="W324" s="1">
        <v>44539.518090277779</v>
      </c>
      <c r="X324">
        <v>170</v>
      </c>
      <c r="Y324">
        <v>52</v>
      </c>
      <c r="Z324">
        <v>0</v>
      </c>
      <c r="AA324">
        <v>52</v>
      </c>
      <c r="AB324">
        <v>0</v>
      </c>
      <c r="AC324">
        <v>30</v>
      </c>
      <c r="AD324">
        <v>14</v>
      </c>
      <c r="AE324">
        <v>0</v>
      </c>
      <c r="AF324">
        <v>0</v>
      </c>
      <c r="AG324">
        <v>0</v>
      </c>
      <c r="AH324" t="s">
        <v>89</v>
      </c>
      <c r="AI324" s="1">
        <v>44539.525300925925</v>
      </c>
      <c r="AJ324">
        <v>314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847</v>
      </c>
      <c r="B325" t="s">
        <v>80</v>
      </c>
      <c r="C325" t="s">
        <v>848</v>
      </c>
      <c r="D325" t="s">
        <v>82</v>
      </c>
      <c r="E325" s="2" t="str">
        <f>HYPERLINK("capsilon://?command=openfolder&amp;siteaddress=FAM.docvelocity-na8.net&amp;folderid=FX1BC22AB1-3625-B301-0502-E6D61608C41E","FX21105269")</f>
        <v>FX21105269</v>
      </c>
      <c r="F325" t="s">
        <v>19</v>
      </c>
      <c r="G325" t="s">
        <v>19</v>
      </c>
      <c r="H325" t="s">
        <v>83</v>
      </c>
      <c r="I325" t="s">
        <v>849</v>
      </c>
      <c r="J325">
        <v>38</v>
      </c>
      <c r="K325" t="s">
        <v>85</v>
      </c>
      <c r="L325" t="s">
        <v>86</v>
      </c>
      <c r="M325" t="s">
        <v>87</v>
      </c>
      <c r="N325">
        <v>2</v>
      </c>
      <c r="O325" s="1">
        <v>44539.505891203706</v>
      </c>
      <c r="P325" s="1">
        <v>44539.57234953704</v>
      </c>
      <c r="Q325">
        <v>3701</v>
      </c>
      <c r="R325">
        <v>2041</v>
      </c>
      <c r="S325" t="b">
        <v>0</v>
      </c>
      <c r="T325" t="s">
        <v>88</v>
      </c>
      <c r="U325" t="b">
        <v>0</v>
      </c>
      <c r="V325" t="s">
        <v>611</v>
      </c>
      <c r="W325" s="1">
        <v>44539.558587962965</v>
      </c>
      <c r="X325">
        <v>962</v>
      </c>
      <c r="Y325">
        <v>37</v>
      </c>
      <c r="Z325">
        <v>0</v>
      </c>
      <c r="AA325">
        <v>37</v>
      </c>
      <c r="AB325">
        <v>0</v>
      </c>
      <c r="AC325">
        <v>24</v>
      </c>
      <c r="AD325">
        <v>1</v>
      </c>
      <c r="AE325">
        <v>0</v>
      </c>
      <c r="AF325">
        <v>0</v>
      </c>
      <c r="AG325">
        <v>0</v>
      </c>
      <c r="AH325" t="s">
        <v>168</v>
      </c>
      <c r="AI325" s="1">
        <v>44539.57234953704</v>
      </c>
      <c r="AJ325">
        <v>984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37</v>
      </c>
      <c r="AR325">
        <v>0</v>
      </c>
      <c r="AS325">
        <v>4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850</v>
      </c>
      <c r="B326" t="s">
        <v>80</v>
      </c>
      <c r="C326" t="s">
        <v>851</v>
      </c>
      <c r="D326" t="s">
        <v>82</v>
      </c>
      <c r="E326" s="2" t="str">
        <f>HYPERLINK("capsilon://?command=openfolder&amp;siteaddress=FAM.docvelocity-na8.net&amp;folderid=FX259A3DEE-9738-99DF-C516-9E627600AED0","FX21122506")</f>
        <v>FX21122506</v>
      </c>
      <c r="F326" t="s">
        <v>19</v>
      </c>
      <c r="G326" t="s">
        <v>19</v>
      </c>
      <c r="H326" t="s">
        <v>83</v>
      </c>
      <c r="I326" t="s">
        <v>852</v>
      </c>
      <c r="J326">
        <v>38</v>
      </c>
      <c r="K326" t="s">
        <v>85</v>
      </c>
      <c r="L326" t="s">
        <v>86</v>
      </c>
      <c r="M326" t="s">
        <v>87</v>
      </c>
      <c r="N326">
        <v>2</v>
      </c>
      <c r="O326" s="1">
        <v>44539.50640046296</v>
      </c>
      <c r="P326" s="1">
        <v>44539.525821759256</v>
      </c>
      <c r="Q326">
        <v>1357</v>
      </c>
      <c r="R326">
        <v>321</v>
      </c>
      <c r="S326" t="b">
        <v>0</v>
      </c>
      <c r="T326" t="s">
        <v>88</v>
      </c>
      <c r="U326" t="b">
        <v>0</v>
      </c>
      <c r="V326" t="s">
        <v>136</v>
      </c>
      <c r="W326" s="1">
        <v>44539.519872685189</v>
      </c>
      <c r="X326">
        <v>133</v>
      </c>
      <c r="Y326">
        <v>37</v>
      </c>
      <c r="Z326">
        <v>0</v>
      </c>
      <c r="AA326">
        <v>37</v>
      </c>
      <c r="AB326">
        <v>0</v>
      </c>
      <c r="AC326">
        <v>26</v>
      </c>
      <c r="AD326">
        <v>1</v>
      </c>
      <c r="AE326">
        <v>0</v>
      </c>
      <c r="AF326">
        <v>0</v>
      </c>
      <c r="AG326">
        <v>0</v>
      </c>
      <c r="AH326" t="s">
        <v>319</v>
      </c>
      <c r="AI326" s="1">
        <v>44539.525821759256</v>
      </c>
      <c r="AJ326">
        <v>188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853</v>
      </c>
      <c r="B327" t="s">
        <v>80</v>
      </c>
      <c r="C327" t="s">
        <v>229</v>
      </c>
      <c r="D327" t="s">
        <v>82</v>
      </c>
      <c r="E327" s="2" t="str">
        <f>HYPERLINK("capsilon://?command=openfolder&amp;siteaddress=FAM.docvelocity-na8.net&amp;folderid=FXBB0204E9-3DF2-D5BC-A80F-1E49C457B71D","FX2111812")</f>
        <v>FX2111812</v>
      </c>
      <c r="F327" t="s">
        <v>19</v>
      </c>
      <c r="G327" t="s">
        <v>19</v>
      </c>
      <c r="H327" t="s">
        <v>83</v>
      </c>
      <c r="I327" t="s">
        <v>854</v>
      </c>
      <c r="J327">
        <v>28</v>
      </c>
      <c r="K327" t="s">
        <v>85</v>
      </c>
      <c r="L327" t="s">
        <v>86</v>
      </c>
      <c r="M327" t="s">
        <v>87</v>
      </c>
      <c r="N327">
        <v>2</v>
      </c>
      <c r="O327" s="1">
        <v>44539.511423611111</v>
      </c>
      <c r="P327" s="1">
        <v>44539.530868055554</v>
      </c>
      <c r="Q327">
        <v>1139</v>
      </c>
      <c r="R327">
        <v>541</v>
      </c>
      <c r="S327" t="b">
        <v>0</v>
      </c>
      <c r="T327" t="s">
        <v>88</v>
      </c>
      <c r="U327" t="b">
        <v>0</v>
      </c>
      <c r="V327" t="s">
        <v>136</v>
      </c>
      <c r="W327" s="1">
        <v>44539.52103009259</v>
      </c>
      <c r="X327">
        <v>99</v>
      </c>
      <c r="Y327">
        <v>21</v>
      </c>
      <c r="Z327">
        <v>0</v>
      </c>
      <c r="AA327">
        <v>21</v>
      </c>
      <c r="AB327">
        <v>0</v>
      </c>
      <c r="AC327">
        <v>9</v>
      </c>
      <c r="AD327">
        <v>7</v>
      </c>
      <c r="AE327">
        <v>0</v>
      </c>
      <c r="AF327">
        <v>0</v>
      </c>
      <c r="AG327">
        <v>0</v>
      </c>
      <c r="AH327" t="s">
        <v>319</v>
      </c>
      <c r="AI327" s="1">
        <v>44539.530868055554</v>
      </c>
      <c r="AJ327">
        <v>436</v>
      </c>
      <c r="AK327">
        <v>4</v>
      </c>
      <c r="AL327">
        <v>0</v>
      </c>
      <c r="AM327">
        <v>4</v>
      </c>
      <c r="AN327">
        <v>0</v>
      </c>
      <c r="AO327">
        <v>4</v>
      </c>
      <c r="AP327">
        <v>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855</v>
      </c>
      <c r="B328" t="s">
        <v>80</v>
      </c>
      <c r="C328" t="s">
        <v>229</v>
      </c>
      <c r="D328" t="s">
        <v>82</v>
      </c>
      <c r="E328" s="2" t="str">
        <f>HYPERLINK("capsilon://?command=openfolder&amp;siteaddress=FAM.docvelocity-na8.net&amp;folderid=FXBB0204E9-3DF2-D5BC-A80F-1E49C457B71D","FX2111812")</f>
        <v>FX2111812</v>
      </c>
      <c r="F328" t="s">
        <v>19</v>
      </c>
      <c r="G328" t="s">
        <v>19</v>
      </c>
      <c r="H328" t="s">
        <v>83</v>
      </c>
      <c r="I328" t="s">
        <v>856</v>
      </c>
      <c r="J328">
        <v>28</v>
      </c>
      <c r="K328" t="s">
        <v>85</v>
      </c>
      <c r="L328" t="s">
        <v>86</v>
      </c>
      <c r="M328" t="s">
        <v>87</v>
      </c>
      <c r="N328">
        <v>2</v>
      </c>
      <c r="O328" s="1">
        <v>44539.511782407404</v>
      </c>
      <c r="P328" s="1">
        <v>44539.534108796295</v>
      </c>
      <c r="Q328">
        <v>1321</v>
      </c>
      <c r="R328">
        <v>608</v>
      </c>
      <c r="S328" t="b">
        <v>0</v>
      </c>
      <c r="T328" t="s">
        <v>88</v>
      </c>
      <c r="U328" t="b">
        <v>0</v>
      </c>
      <c r="V328" t="s">
        <v>136</v>
      </c>
      <c r="W328" s="1">
        <v>44539.522303240738</v>
      </c>
      <c r="X328">
        <v>109</v>
      </c>
      <c r="Y328">
        <v>21</v>
      </c>
      <c r="Z328">
        <v>0</v>
      </c>
      <c r="AA328">
        <v>21</v>
      </c>
      <c r="AB328">
        <v>0</v>
      </c>
      <c r="AC328">
        <v>11</v>
      </c>
      <c r="AD328">
        <v>7</v>
      </c>
      <c r="AE328">
        <v>0</v>
      </c>
      <c r="AF328">
        <v>0</v>
      </c>
      <c r="AG328">
        <v>0</v>
      </c>
      <c r="AH328" t="s">
        <v>89</v>
      </c>
      <c r="AI328" s="1">
        <v>44539.534108796295</v>
      </c>
      <c r="AJ328">
        <v>499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7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857</v>
      </c>
      <c r="B329" t="s">
        <v>80</v>
      </c>
      <c r="C329" t="s">
        <v>229</v>
      </c>
      <c r="D329" t="s">
        <v>82</v>
      </c>
      <c r="E329" s="2" t="str">
        <f>HYPERLINK("capsilon://?command=openfolder&amp;siteaddress=FAM.docvelocity-na8.net&amp;folderid=FXBB0204E9-3DF2-D5BC-A80F-1E49C457B71D","FX2111812")</f>
        <v>FX2111812</v>
      </c>
      <c r="F329" t="s">
        <v>19</v>
      </c>
      <c r="G329" t="s">
        <v>19</v>
      </c>
      <c r="H329" t="s">
        <v>83</v>
      </c>
      <c r="I329" t="s">
        <v>858</v>
      </c>
      <c r="J329">
        <v>28</v>
      </c>
      <c r="K329" t="s">
        <v>85</v>
      </c>
      <c r="L329" t="s">
        <v>86</v>
      </c>
      <c r="M329" t="s">
        <v>87</v>
      </c>
      <c r="N329">
        <v>2</v>
      </c>
      <c r="O329" s="1">
        <v>44539.512129629627</v>
      </c>
      <c r="P329" s="1">
        <v>44539.551562499997</v>
      </c>
      <c r="Q329">
        <v>3031</v>
      </c>
      <c r="R329">
        <v>376</v>
      </c>
      <c r="S329" t="b">
        <v>0</v>
      </c>
      <c r="T329" t="s">
        <v>88</v>
      </c>
      <c r="U329" t="b">
        <v>0</v>
      </c>
      <c r="V329" t="s">
        <v>136</v>
      </c>
      <c r="W329" s="1">
        <v>44539.5234375</v>
      </c>
      <c r="X329">
        <v>97</v>
      </c>
      <c r="Y329">
        <v>21</v>
      </c>
      <c r="Z329">
        <v>0</v>
      </c>
      <c r="AA329">
        <v>21</v>
      </c>
      <c r="AB329">
        <v>0</v>
      </c>
      <c r="AC329">
        <v>8</v>
      </c>
      <c r="AD329">
        <v>7</v>
      </c>
      <c r="AE329">
        <v>0</v>
      </c>
      <c r="AF329">
        <v>0</v>
      </c>
      <c r="AG329">
        <v>0</v>
      </c>
      <c r="AH329" t="s">
        <v>89</v>
      </c>
      <c r="AI329" s="1">
        <v>44539.551562499997</v>
      </c>
      <c r="AJ329">
        <v>251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859</v>
      </c>
      <c r="B330" t="s">
        <v>80</v>
      </c>
      <c r="C330" t="s">
        <v>229</v>
      </c>
      <c r="D330" t="s">
        <v>82</v>
      </c>
      <c r="E330" s="2" t="str">
        <f>HYPERLINK("capsilon://?command=openfolder&amp;siteaddress=FAM.docvelocity-na8.net&amp;folderid=FXBB0204E9-3DF2-D5BC-A80F-1E49C457B71D","FX2111812")</f>
        <v>FX2111812</v>
      </c>
      <c r="F330" t="s">
        <v>19</v>
      </c>
      <c r="G330" t="s">
        <v>19</v>
      </c>
      <c r="H330" t="s">
        <v>83</v>
      </c>
      <c r="I330" t="s">
        <v>860</v>
      </c>
      <c r="J330">
        <v>28</v>
      </c>
      <c r="K330" t="s">
        <v>85</v>
      </c>
      <c r="L330" t="s">
        <v>86</v>
      </c>
      <c r="M330" t="s">
        <v>87</v>
      </c>
      <c r="N330">
        <v>2</v>
      </c>
      <c r="O330" s="1">
        <v>44539.512453703705</v>
      </c>
      <c r="P330" s="1">
        <v>44539.555763888886</v>
      </c>
      <c r="Q330">
        <v>3444</v>
      </c>
      <c r="R330">
        <v>298</v>
      </c>
      <c r="S330" t="b">
        <v>0</v>
      </c>
      <c r="T330" t="s">
        <v>88</v>
      </c>
      <c r="U330" t="b">
        <v>0</v>
      </c>
      <c r="V330" t="s">
        <v>136</v>
      </c>
      <c r="W330" s="1">
        <v>44539.524710648147</v>
      </c>
      <c r="X330">
        <v>109</v>
      </c>
      <c r="Y330">
        <v>21</v>
      </c>
      <c r="Z330">
        <v>0</v>
      </c>
      <c r="AA330">
        <v>21</v>
      </c>
      <c r="AB330">
        <v>0</v>
      </c>
      <c r="AC330">
        <v>9</v>
      </c>
      <c r="AD330">
        <v>7</v>
      </c>
      <c r="AE330">
        <v>0</v>
      </c>
      <c r="AF330">
        <v>0</v>
      </c>
      <c r="AG330">
        <v>0</v>
      </c>
      <c r="AH330" t="s">
        <v>168</v>
      </c>
      <c r="AI330" s="1">
        <v>44539.555763888886</v>
      </c>
      <c r="AJ330">
        <v>157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861</v>
      </c>
      <c r="B331" t="s">
        <v>80</v>
      </c>
      <c r="C331" t="s">
        <v>229</v>
      </c>
      <c r="D331" t="s">
        <v>82</v>
      </c>
      <c r="E331" s="2" t="str">
        <f>HYPERLINK("capsilon://?command=openfolder&amp;siteaddress=FAM.docvelocity-na8.net&amp;folderid=FXBB0204E9-3DF2-D5BC-A80F-1E49C457B71D","FX2111812")</f>
        <v>FX2111812</v>
      </c>
      <c r="F331" t="s">
        <v>19</v>
      </c>
      <c r="G331" t="s">
        <v>19</v>
      </c>
      <c r="H331" t="s">
        <v>83</v>
      </c>
      <c r="I331" t="s">
        <v>862</v>
      </c>
      <c r="J331">
        <v>28</v>
      </c>
      <c r="K331" t="s">
        <v>85</v>
      </c>
      <c r="L331" t="s">
        <v>86</v>
      </c>
      <c r="M331" t="s">
        <v>87</v>
      </c>
      <c r="N331">
        <v>2</v>
      </c>
      <c r="O331" s="1">
        <v>44539.512754629628</v>
      </c>
      <c r="P331" s="1">
        <v>44539.558275462965</v>
      </c>
      <c r="Q331">
        <v>3516</v>
      </c>
      <c r="R331">
        <v>417</v>
      </c>
      <c r="S331" t="b">
        <v>0</v>
      </c>
      <c r="T331" t="s">
        <v>88</v>
      </c>
      <c r="U331" t="b">
        <v>0</v>
      </c>
      <c r="V331" t="s">
        <v>136</v>
      </c>
      <c r="W331" s="1">
        <v>44539.525902777779</v>
      </c>
      <c r="X331">
        <v>102</v>
      </c>
      <c r="Y331">
        <v>21</v>
      </c>
      <c r="Z331">
        <v>0</v>
      </c>
      <c r="AA331">
        <v>21</v>
      </c>
      <c r="AB331">
        <v>0</v>
      </c>
      <c r="AC331">
        <v>12</v>
      </c>
      <c r="AD331">
        <v>7</v>
      </c>
      <c r="AE331">
        <v>0</v>
      </c>
      <c r="AF331">
        <v>0</v>
      </c>
      <c r="AG331">
        <v>0</v>
      </c>
      <c r="AH331" t="s">
        <v>89</v>
      </c>
      <c r="AI331" s="1">
        <v>44539.558275462965</v>
      </c>
      <c r="AJ331">
        <v>272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863</v>
      </c>
      <c r="B332" t="s">
        <v>80</v>
      </c>
      <c r="C332" t="s">
        <v>864</v>
      </c>
      <c r="D332" t="s">
        <v>82</v>
      </c>
      <c r="E332" s="2" t="str">
        <f>HYPERLINK("capsilon://?command=openfolder&amp;siteaddress=FAM.docvelocity-na8.net&amp;folderid=FXED70B302-55E5-9E4E-50E1-602385487AA3","FX21124032")</f>
        <v>FX21124032</v>
      </c>
      <c r="F332" t="s">
        <v>19</v>
      </c>
      <c r="G332" t="s">
        <v>19</v>
      </c>
      <c r="H332" t="s">
        <v>83</v>
      </c>
      <c r="I332" t="s">
        <v>865</v>
      </c>
      <c r="J332">
        <v>28</v>
      </c>
      <c r="K332" t="s">
        <v>85</v>
      </c>
      <c r="L332" t="s">
        <v>86</v>
      </c>
      <c r="M332" t="s">
        <v>87</v>
      </c>
      <c r="N332">
        <v>2</v>
      </c>
      <c r="O332" s="1">
        <v>44539.52548611111</v>
      </c>
      <c r="P332" s="1">
        <v>44539.556747685187</v>
      </c>
      <c r="Q332">
        <v>2474</v>
      </c>
      <c r="R332">
        <v>227</v>
      </c>
      <c r="S332" t="b">
        <v>0</v>
      </c>
      <c r="T332" t="s">
        <v>88</v>
      </c>
      <c r="U332" t="b">
        <v>0</v>
      </c>
      <c r="V332" t="s">
        <v>136</v>
      </c>
      <c r="W332" s="1">
        <v>44539.526539351849</v>
      </c>
      <c r="X332">
        <v>54</v>
      </c>
      <c r="Y332">
        <v>21</v>
      </c>
      <c r="Z332">
        <v>0</v>
      </c>
      <c r="AA332">
        <v>21</v>
      </c>
      <c r="AB332">
        <v>0</v>
      </c>
      <c r="AC332">
        <v>0</v>
      </c>
      <c r="AD332">
        <v>7</v>
      </c>
      <c r="AE332">
        <v>0</v>
      </c>
      <c r="AF332">
        <v>0</v>
      </c>
      <c r="AG332">
        <v>0</v>
      </c>
      <c r="AH332" t="s">
        <v>168</v>
      </c>
      <c r="AI332" s="1">
        <v>44539.556747685187</v>
      </c>
      <c r="AJ332">
        <v>84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7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866</v>
      </c>
      <c r="B333" t="s">
        <v>80</v>
      </c>
      <c r="C333" t="s">
        <v>867</v>
      </c>
      <c r="D333" t="s">
        <v>82</v>
      </c>
      <c r="E333" s="2" t="str">
        <f>HYPERLINK("capsilon://?command=openfolder&amp;siteaddress=FAM.docvelocity-na8.net&amp;folderid=FX6CD05A17-8C17-260F-C484-E1FB06038CF0","FX21119375")</f>
        <v>FX21119375</v>
      </c>
      <c r="F333" t="s">
        <v>19</v>
      </c>
      <c r="G333" t="s">
        <v>19</v>
      </c>
      <c r="H333" t="s">
        <v>83</v>
      </c>
      <c r="I333" t="s">
        <v>868</v>
      </c>
      <c r="J333">
        <v>38</v>
      </c>
      <c r="K333" t="s">
        <v>85</v>
      </c>
      <c r="L333" t="s">
        <v>86</v>
      </c>
      <c r="M333" t="s">
        <v>87</v>
      </c>
      <c r="N333">
        <v>2</v>
      </c>
      <c r="O333" s="1">
        <v>44539.532280092593</v>
      </c>
      <c r="P333" s="1">
        <v>44539.557939814818</v>
      </c>
      <c r="Q333">
        <v>1902</v>
      </c>
      <c r="R333">
        <v>315</v>
      </c>
      <c r="S333" t="b">
        <v>0</v>
      </c>
      <c r="T333" t="s">
        <v>88</v>
      </c>
      <c r="U333" t="b">
        <v>0</v>
      </c>
      <c r="V333" t="s">
        <v>132</v>
      </c>
      <c r="W333" s="1">
        <v>44539.552939814814</v>
      </c>
      <c r="X333">
        <v>179</v>
      </c>
      <c r="Y333">
        <v>37</v>
      </c>
      <c r="Z333">
        <v>0</v>
      </c>
      <c r="AA333">
        <v>37</v>
      </c>
      <c r="AB333">
        <v>0</v>
      </c>
      <c r="AC333">
        <v>27</v>
      </c>
      <c r="AD333">
        <v>1</v>
      </c>
      <c r="AE333">
        <v>0</v>
      </c>
      <c r="AF333">
        <v>0</v>
      </c>
      <c r="AG333">
        <v>0</v>
      </c>
      <c r="AH333" t="s">
        <v>168</v>
      </c>
      <c r="AI333" s="1">
        <v>44539.557939814818</v>
      </c>
      <c r="AJ333">
        <v>102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869</v>
      </c>
      <c r="B334" t="s">
        <v>80</v>
      </c>
      <c r="C334" t="s">
        <v>870</v>
      </c>
      <c r="D334" t="s">
        <v>82</v>
      </c>
      <c r="E334" s="2" t="str">
        <f>HYPERLINK("capsilon://?command=openfolder&amp;siteaddress=FAM.docvelocity-na8.net&amp;folderid=FX003F88FD-91DC-2641-E05A-6ED5A2E55E65","FX211112115")</f>
        <v>FX211112115</v>
      </c>
      <c r="F334" t="s">
        <v>19</v>
      </c>
      <c r="G334" t="s">
        <v>19</v>
      </c>
      <c r="H334" t="s">
        <v>83</v>
      </c>
      <c r="I334" t="s">
        <v>871</v>
      </c>
      <c r="J334">
        <v>32</v>
      </c>
      <c r="K334" t="s">
        <v>85</v>
      </c>
      <c r="L334" t="s">
        <v>86</v>
      </c>
      <c r="M334" t="s">
        <v>87</v>
      </c>
      <c r="N334">
        <v>1</v>
      </c>
      <c r="O334" s="1">
        <v>44539.536504629628</v>
      </c>
      <c r="P334" s="1">
        <v>44539.559189814812</v>
      </c>
      <c r="Q334">
        <v>1356</v>
      </c>
      <c r="R334">
        <v>604</v>
      </c>
      <c r="S334" t="b">
        <v>0</v>
      </c>
      <c r="T334" t="s">
        <v>88</v>
      </c>
      <c r="U334" t="b">
        <v>0</v>
      </c>
      <c r="V334" t="s">
        <v>125</v>
      </c>
      <c r="W334" s="1">
        <v>44539.559189814812</v>
      </c>
      <c r="X334">
        <v>125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32</v>
      </c>
      <c r="AE334">
        <v>27</v>
      </c>
      <c r="AF334">
        <v>0</v>
      </c>
      <c r="AG334">
        <v>2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872</v>
      </c>
      <c r="B335" t="s">
        <v>80</v>
      </c>
      <c r="C335" t="s">
        <v>870</v>
      </c>
      <c r="D335" t="s">
        <v>82</v>
      </c>
      <c r="E335" s="2" t="str">
        <f>HYPERLINK("capsilon://?command=openfolder&amp;siteaddress=FAM.docvelocity-na8.net&amp;folderid=FX003F88FD-91DC-2641-E05A-6ED5A2E55E65","FX211112115")</f>
        <v>FX211112115</v>
      </c>
      <c r="F335" t="s">
        <v>19</v>
      </c>
      <c r="G335" t="s">
        <v>19</v>
      </c>
      <c r="H335" t="s">
        <v>83</v>
      </c>
      <c r="I335" t="s">
        <v>873</v>
      </c>
      <c r="J335">
        <v>66</v>
      </c>
      <c r="K335" t="s">
        <v>85</v>
      </c>
      <c r="L335" t="s">
        <v>86</v>
      </c>
      <c r="M335" t="s">
        <v>87</v>
      </c>
      <c r="N335">
        <v>2</v>
      </c>
      <c r="O335" s="1">
        <v>44539.536863425928</v>
      </c>
      <c r="P335" s="1">
        <v>44539.560949074075</v>
      </c>
      <c r="Q335">
        <v>1520</v>
      </c>
      <c r="R335">
        <v>561</v>
      </c>
      <c r="S335" t="b">
        <v>0</v>
      </c>
      <c r="T335" t="s">
        <v>88</v>
      </c>
      <c r="U335" t="b">
        <v>0</v>
      </c>
      <c r="V335" t="s">
        <v>132</v>
      </c>
      <c r="W335" s="1">
        <v>44539.556435185186</v>
      </c>
      <c r="X335">
        <v>302</v>
      </c>
      <c r="Y335">
        <v>52</v>
      </c>
      <c r="Z335">
        <v>0</v>
      </c>
      <c r="AA335">
        <v>52</v>
      </c>
      <c r="AB335">
        <v>0</v>
      </c>
      <c r="AC335">
        <v>30</v>
      </c>
      <c r="AD335">
        <v>14</v>
      </c>
      <c r="AE335">
        <v>0</v>
      </c>
      <c r="AF335">
        <v>0</v>
      </c>
      <c r="AG335">
        <v>0</v>
      </c>
      <c r="AH335" t="s">
        <v>168</v>
      </c>
      <c r="AI335" s="1">
        <v>44539.560949074075</v>
      </c>
      <c r="AJ335">
        <v>259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13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874</v>
      </c>
      <c r="B336" t="s">
        <v>80</v>
      </c>
      <c r="C336" t="s">
        <v>276</v>
      </c>
      <c r="D336" t="s">
        <v>82</v>
      </c>
      <c r="E336" s="2" t="str">
        <f>HYPERLINK("capsilon://?command=openfolder&amp;siteaddress=FAM.docvelocity-na8.net&amp;folderid=FX25450251-E03B-E05C-D557-48C063F380F5","FX21117705")</f>
        <v>FX21117705</v>
      </c>
      <c r="F336" t="s">
        <v>19</v>
      </c>
      <c r="G336" t="s">
        <v>19</v>
      </c>
      <c r="H336" t="s">
        <v>83</v>
      </c>
      <c r="I336" t="s">
        <v>875</v>
      </c>
      <c r="J336">
        <v>132</v>
      </c>
      <c r="K336" t="s">
        <v>85</v>
      </c>
      <c r="L336" t="s">
        <v>86</v>
      </c>
      <c r="M336" t="s">
        <v>87</v>
      </c>
      <c r="N336">
        <v>2</v>
      </c>
      <c r="O336" s="1">
        <v>44539.544733796298</v>
      </c>
      <c r="P336" s="1">
        <v>44539.572812500002</v>
      </c>
      <c r="Q336">
        <v>2312</v>
      </c>
      <c r="R336">
        <v>114</v>
      </c>
      <c r="S336" t="b">
        <v>0</v>
      </c>
      <c r="T336" t="s">
        <v>88</v>
      </c>
      <c r="U336" t="b">
        <v>0</v>
      </c>
      <c r="V336" t="s">
        <v>132</v>
      </c>
      <c r="W336" s="1">
        <v>44539.556909722225</v>
      </c>
      <c r="X336">
        <v>40</v>
      </c>
      <c r="Y336">
        <v>0</v>
      </c>
      <c r="Z336">
        <v>0</v>
      </c>
      <c r="AA336">
        <v>0</v>
      </c>
      <c r="AB336">
        <v>104</v>
      </c>
      <c r="AC336">
        <v>0</v>
      </c>
      <c r="AD336">
        <v>132</v>
      </c>
      <c r="AE336">
        <v>0</v>
      </c>
      <c r="AF336">
        <v>0</v>
      </c>
      <c r="AG336">
        <v>0</v>
      </c>
      <c r="AH336" t="s">
        <v>168</v>
      </c>
      <c r="AI336" s="1">
        <v>44539.572812500002</v>
      </c>
      <c r="AJ336">
        <v>39</v>
      </c>
      <c r="AK336">
        <v>0</v>
      </c>
      <c r="AL336">
        <v>0</v>
      </c>
      <c r="AM336">
        <v>0</v>
      </c>
      <c r="AN336">
        <v>104</v>
      </c>
      <c r="AO336">
        <v>0</v>
      </c>
      <c r="AP336">
        <v>132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876</v>
      </c>
      <c r="B337" t="s">
        <v>80</v>
      </c>
      <c r="C337" t="s">
        <v>870</v>
      </c>
      <c r="D337" t="s">
        <v>82</v>
      </c>
      <c r="E337" s="2" t="str">
        <f>HYPERLINK("capsilon://?command=openfolder&amp;siteaddress=FAM.docvelocity-na8.net&amp;folderid=FX003F88FD-91DC-2641-E05A-6ED5A2E55E65","FX211112115")</f>
        <v>FX211112115</v>
      </c>
      <c r="F337" t="s">
        <v>19</v>
      </c>
      <c r="G337" t="s">
        <v>19</v>
      </c>
      <c r="H337" t="s">
        <v>83</v>
      </c>
      <c r="I337" t="s">
        <v>871</v>
      </c>
      <c r="J337">
        <v>64</v>
      </c>
      <c r="K337" t="s">
        <v>85</v>
      </c>
      <c r="L337" t="s">
        <v>86</v>
      </c>
      <c r="M337" t="s">
        <v>87</v>
      </c>
      <c r="N337">
        <v>2</v>
      </c>
      <c r="O337" s="1">
        <v>44539.561331018522</v>
      </c>
      <c r="P337" s="1">
        <v>44539.637280092589</v>
      </c>
      <c r="Q337">
        <v>3271</v>
      </c>
      <c r="R337">
        <v>3291</v>
      </c>
      <c r="S337" t="b">
        <v>0</v>
      </c>
      <c r="T337" t="s">
        <v>88</v>
      </c>
      <c r="U337" t="b">
        <v>1</v>
      </c>
      <c r="V337" t="s">
        <v>146</v>
      </c>
      <c r="W337" s="1">
        <v>44539.60596064815</v>
      </c>
      <c r="X337">
        <v>2807</v>
      </c>
      <c r="Y337">
        <v>112</v>
      </c>
      <c r="Z337">
        <v>0</v>
      </c>
      <c r="AA337">
        <v>112</v>
      </c>
      <c r="AB337">
        <v>0</v>
      </c>
      <c r="AC337">
        <v>98</v>
      </c>
      <c r="AD337">
        <v>-48</v>
      </c>
      <c r="AE337">
        <v>0</v>
      </c>
      <c r="AF337">
        <v>0</v>
      </c>
      <c r="AG337">
        <v>0</v>
      </c>
      <c r="AH337" t="s">
        <v>168</v>
      </c>
      <c r="AI337" s="1">
        <v>44539.637280092589</v>
      </c>
      <c r="AJ337">
        <v>414</v>
      </c>
      <c r="AK337">
        <v>2</v>
      </c>
      <c r="AL337">
        <v>0</v>
      </c>
      <c r="AM337">
        <v>2</v>
      </c>
      <c r="AN337">
        <v>0</v>
      </c>
      <c r="AO337">
        <v>2</v>
      </c>
      <c r="AP337">
        <v>-50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877</v>
      </c>
      <c r="B338" t="s">
        <v>80</v>
      </c>
      <c r="C338" t="s">
        <v>878</v>
      </c>
      <c r="D338" t="s">
        <v>82</v>
      </c>
      <c r="E338" s="2" t="str">
        <f>HYPERLINK("capsilon://?command=openfolder&amp;siteaddress=FAM.docvelocity-na8.net&amp;folderid=FX7F439D6A-D783-1679-03BE-D308AFF13A60","FX2111539")</f>
        <v>FX2111539</v>
      </c>
      <c r="F338" t="s">
        <v>19</v>
      </c>
      <c r="G338" t="s">
        <v>19</v>
      </c>
      <c r="H338" t="s">
        <v>83</v>
      </c>
      <c r="I338" t="s">
        <v>879</v>
      </c>
      <c r="J338">
        <v>198</v>
      </c>
      <c r="K338" t="s">
        <v>85</v>
      </c>
      <c r="L338" t="s">
        <v>86</v>
      </c>
      <c r="M338" t="s">
        <v>87</v>
      </c>
      <c r="N338">
        <v>2</v>
      </c>
      <c r="O338" s="1">
        <v>44539.570219907408</v>
      </c>
      <c r="P338" s="1">
        <v>44539.586655092593</v>
      </c>
      <c r="Q338">
        <v>1286</v>
      </c>
      <c r="R338">
        <v>134</v>
      </c>
      <c r="S338" t="b">
        <v>0</v>
      </c>
      <c r="T338" t="s">
        <v>88</v>
      </c>
      <c r="U338" t="b">
        <v>0</v>
      </c>
      <c r="V338" t="s">
        <v>125</v>
      </c>
      <c r="W338" s="1">
        <v>44539.582997685182</v>
      </c>
      <c r="X338">
        <v>62</v>
      </c>
      <c r="Y338">
        <v>0</v>
      </c>
      <c r="Z338">
        <v>0</v>
      </c>
      <c r="AA338">
        <v>0</v>
      </c>
      <c r="AB338">
        <v>156</v>
      </c>
      <c r="AC338">
        <v>0</v>
      </c>
      <c r="AD338">
        <v>198</v>
      </c>
      <c r="AE338">
        <v>0</v>
      </c>
      <c r="AF338">
        <v>0</v>
      </c>
      <c r="AG338">
        <v>0</v>
      </c>
      <c r="AH338" t="s">
        <v>89</v>
      </c>
      <c r="AI338" s="1">
        <v>44539.586655092593</v>
      </c>
      <c r="AJ338">
        <v>65</v>
      </c>
      <c r="AK338">
        <v>0</v>
      </c>
      <c r="AL338">
        <v>0</v>
      </c>
      <c r="AM338">
        <v>0</v>
      </c>
      <c r="AN338">
        <v>156</v>
      </c>
      <c r="AO338">
        <v>0</v>
      </c>
      <c r="AP338">
        <v>198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880</v>
      </c>
      <c r="B339" t="s">
        <v>80</v>
      </c>
      <c r="C339" t="s">
        <v>848</v>
      </c>
      <c r="D339" t="s">
        <v>82</v>
      </c>
      <c r="E339" s="2" t="str">
        <f>HYPERLINK("capsilon://?command=openfolder&amp;siteaddress=FAM.docvelocity-na8.net&amp;folderid=FX1BC22AB1-3625-B301-0502-E6D61608C41E","FX21105269")</f>
        <v>FX21105269</v>
      </c>
      <c r="F339" t="s">
        <v>19</v>
      </c>
      <c r="G339" t="s">
        <v>19</v>
      </c>
      <c r="H339" t="s">
        <v>83</v>
      </c>
      <c r="I339" t="s">
        <v>849</v>
      </c>
      <c r="J339">
        <v>152</v>
      </c>
      <c r="K339" t="s">
        <v>85</v>
      </c>
      <c r="L339" t="s">
        <v>86</v>
      </c>
      <c r="M339" t="s">
        <v>87</v>
      </c>
      <c r="N339">
        <v>2</v>
      </c>
      <c r="O339" s="1">
        <v>44539.572893518518</v>
      </c>
      <c r="P339" s="1">
        <v>44539.698900462965</v>
      </c>
      <c r="Q339">
        <v>5690</v>
      </c>
      <c r="R339">
        <v>5197</v>
      </c>
      <c r="S339" t="b">
        <v>0</v>
      </c>
      <c r="T339" t="s">
        <v>88</v>
      </c>
      <c r="U339" t="b">
        <v>1</v>
      </c>
      <c r="V339" t="s">
        <v>611</v>
      </c>
      <c r="W339" s="1">
        <v>44539.612847222219</v>
      </c>
      <c r="X339">
        <v>3384</v>
      </c>
      <c r="Y339">
        <v>148</v>
      </c>
      <c r="Z339">
        <v>0</v>
      </c>
      <c r="AA339">
        <v>148</v>
      </c>
      <c r="AB339">
        <v>0</v>
      </c>
      <c r="AC339">
        <v>93</v>
      </c>
      <c r="AD339">
        <v>4</v>
      </c>
      <c r="AE339">
        <v>0</v>
      </c>
      <c r="AF339">
        <v>0</v>
      </c>
      <c r="AG339">
        <v>0</v>
      </c>
      <c r="AH339" t="s">
        <v>201</v>
      </c>
      <c r="AI339" s="1">
        <v>44539.698900462965</v>
      </c>
      <c r="AJ339">
        <v>445</v>
      </c>
      <c r="AK339">
        <v>9</v>
      </c>
      <c r="AL339">
        <v>0</v>
      </c>
      <c r="AM339">
        <v>9</v>
      </c>
      <c r="AN339">
        <v>0</v>
      </c>
      <c r="AO339">
        <v>2</v>
      </c>
      <c r="AP339">
        <v>-5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881</v>
      </c>
      <c r="B340" t="s">
        <v>80</v>
      </c>
      <c r="C340" t="s">
        <v>614</v>
      </c>
      <c r="D340" t="s">
        <v>82</v>
      </c>
      <c r="E340" s="2" t="str">
        <f>HYPERLINK("capsilon://?command=openfolder&amp;siteaddress=FAM.docvelocity-na8.net&amp;folderid=FXCE8C6FB0-43EF-E800-AE5E-95E0621757E5","FX21123567")</f>
        <v>FX21123567</v>
      </c>
      <c r="F340" t="s">
        <v>19</v>
      </c>
      <c r="G340" t="s">
        <v>19</v>
      </c>
      <c r="H340" t="s">
        <v>83</v>
      </c>
      <c r="I340" t="s">
        <v>882</v>
      </c>
      <c r="J340">
        <v>38</v>
      </c>
      <c r="K340" t="s">
        <v>85</v>
      </c>
      <c r="L340" t="s">
        <v>86</v>
      </c>
      <c r="M340" t="s">
        <v>87</v>
      </c>
      <c r="N340">
        <v>2</v>
      </c>
      <c r="O340" s="1">
        <v>44539.576851851853</v>
      </c>
      <c r="P340" s="1">
        <v>44539.589942129627</v>
      </c>
      <c r="Q340">
        <v>696</v>
      </c>
      <c r="R340">
        <v>435</v>
      </c>
      <c r="S340" t="b">
        <v>0</v>
      </c>
      <c r="T340" t="s">
        <v>88</v>
      </c>
      <c r="U340" t="b">
        <v>0</v>
      </c>
      <c r="V340" t="s">
        <v>125</v>
      </c>
      <c r="W340" s="1">
        <v>44539.584768518522</v>
      </c>
      <c r="X340">
        <v>152</v>
      </c>
      <c r="Y340">
        <v>37</v>
      </c>
      <c r="Z340">
        <v>0</v>
      </c>
      <c r="AA340">
        <v>37</v>
      </c>
      <c r="AB340">
        <v>0</v>
      </c>
      <c r="AC340">
        <v>22</v>
      </c>
      <c r="AD340">
        <v>1</v>
      </c>
      <c r="AE340">
        <v>0</v>
      </c>
      <c r="AF340">
        <v>0</v>
      </c>
      <c r="AG340">
        <v>0</v>
      </c>
      <c r="AH340" t="s">
        <v>89</v>
      </c>
      <c r="AI340" s="1">
        <v>44539.589942129627</v>
      </c>
      <c r="AJ340">
        <v>283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883</v>
      </c>
      <c r="B341" t="s">
        <v>80</v>
      </c>
      <c r="C341" t="s">
        <v>614</v>
      </c>
      <c r="D341" t="s">
        <v>82</v>
      </c>
      <c r="E341" s="2" t="str">
        <f>HYPERLINK("capsilon://?command=openfolder&amp;siteaddress=FAM.docvelocity-na8.net&amp;folderid=FXCE8C6FB0-43EF-E800-AE5E-95E0621757E5","FX21123567")</f>
        <v>FX21123567</v>
      </c>
      <c r="F341" t="s">
        <v>19</v>
      </c>
      <c r="G341" t="s">
        <v>19</v>
      </c>
      <c r="H341" t="s">
        <v>83</v>
      </c>
      <c r="I341" t="s">
        <v>884</v>
      </c>
      <c r="J341">
        <v>66</v>
      </c>
      <c r="K341" t="s">
        <v>85</v>
      </c>
      <c r="L341" t="s">
        <v>86</v>
      </c>
      <c r="M341" t="s">
        <v>87</v>
      </c>
      <c r="N341">
        <v>2</v>
      </c>
      <c r="O341" s="1">
        <v>44539.577222222222</v>
      </c>
      <c r="P341" s="1">
        <v>44539.594224537039</v>
      </c>
      <c r="Q341">
        <v>845</v>
      </c>
      <c r="R341">
        <v>624</v>
      </c>
      <c r="S341" t="b">
        <v>0</v>
      </c>
      <c r="T341" t="s">
        <v>88</v>
      </c>
      <c r="U341" t="b">
        <v>0</v>
      </c>
      <c r="V341" t="s">
        <v>125</v>
      </c>
      <c r="W341" s="1">
        <v>44539.587627314817</v>
      </c>
      <c r="X341">
        <v>246</v>
      </c>
      <c r="Y341">
        <v>52</v>
      </c>
      <c r="Z341">
        <v>0</v>
      </c>
      <c r="AA341">
        <v>52</v>
      </c>
      <c r="AB341">
        <v>0</v>
      </c>
      <c r="AC341">
        <v>42</v>
      </c>
      <c r="AD341">
        <v>14</v>
      </c>
      <c r="AE341">
        <v>0</v>
      </c>
      <c r="AF341">
        <v>0</v>
      </c>
      <c r="AG341">
        <v>0</v>
      </c>
      <c r="AH341" t="s">
        <v>89</v>
      </c>
      <c r="AI341" s="1">
        <v>44539.594224537039</v>
      </c>
      <c r="AJ341">
        <v>369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12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885</v>
      </c>
      <c r="B342" t="s">
        <v>80</v>
      </c>
      <c r="C342" t="s">
        <v>522</v>
      </c>
      <c r="D342" t="s">
        <v>82</v>
      </c>
      <c r="E342" s="2" t="str">
        <f>HYPERLINK("capsilon://?command=openfolder&amp;siteaddress=FAM.docvelocity-na8.net&amp;folderid=FXDA579931-E83D-D9FF-264F-A4E6BC0F09BA","FX21114913")</f>
        <v>FX21114913</v>
      </c>
      <c r="F342" t="s">
        <v>19</v>
      </c>
      <c r="G342" t="s">
        <v>19</v>
      </c>
      <c r="H342" t="s">
        <v>83</v>
      </c>
      <c r="I342" t="s">
        <v>886</v>
      </c>
      <c r="J342">
        <v>56</v>
      </c>
      <c r="K342" t="s">
        <v>85</v>
      </c>
      <c r="L342" t="s">
        <v>86</v>
      </c>
      <c r="M342" t="s">
        <v>87</v>
      </c>
      <c r="N342">
        <v>2</v>
      </c>
      <c r="O342" s="1">
        <v>44539.59480324074</v>
      </c>
      <c r="P342" s="1">
        <v>44539.656215277777</v>
      </c>
      <c r="Q342">
        <v>4479</v>
      </c>
      <c r="R342">
        <v>827</v>
      </c>
      <c r="S342" t="b">
        <v>0</v>
      </c>
      <c r="T342" t="s">
        <v>88</v>
      </c>
      <c r="U342" t="b">
        <v>0</v>
      </c>
      <c r="V342" t="s">
        <v>146</v>
      </c>
      <c r="W342" s="1">
        <v>44539.613506944443</v>
      </c>
      <c r="X342">
        <v>651</v>
      </c>
      <c r="Y342">
        <v>42</v>
      </c>
      <c r="Z342">
        <v>0</v>
      </c>
      <c r="AA342">
        <v>42</v>
      </c>
      <c r="AB342">
        <v>0</v>
      </c>
      <c r="AC342">
        <v>33</v>
      </c>
      <c r="AD342">
        <v>14</v>
      </c>
      <c r="AE342">
        <v>0</v>
      </c>
      <c r="AF342">
        <v>0</v>
      </c>
      <c r="AG342">
        <v>0</v>
      </c>
      <c r="AH342" t="s">
        <v>168</v>
      </c>
      <c r="AI342" s="1">
        <v>44539.656215277777</v>
      </c>
      <c r="AJ342">
        <v>176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14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887</v>
      </c>
      <c r="B343" t="s">
        <v>80</v>
      </c>
      <c r="C343" t="s">
        <v>888</v>
      </c>
      <c r="D343" t="s">
        <v>82</v>
      </c>
      <c r="E343" s="2" t="str">
        <f>HYPERLINK("capsilon://?command=openfolder&amp;siteaddress=FAM.docvelocity-na8.net&amp;folderid=FXEF22DDFE-D1DA-A5B7-51CB-C63DBB007C09","FX211114277")</f>
        <v>FX211114277</v>
      </c>
      <c r="F343" t="s">
        <v>19</v>
      </c>
      <c r="G343" t="s">
        <v>19</v>
      </c>
      <c r="H343" t="s">
        <v>83</v>
      </c>
      <c r="I343" t="s">
        <v>889</v>
      </c>
      <c r="J343">
        <v>66</v>
      </c>
      <c r="K343" t="s">
        <v>85</v>
      </c>
      <c r="L343" t="s">
        <v>86</v>
      </c>
      <c r="M343" t="s">
        <v>87</v>
      </c>
      <c r="N343">
        <v>2</v>
      </c>
      <c r="O343" s="1">
        <v>44531.625821759262</v>
      </c>
      <c r="P343" s="1">
        <v>44531.842870370368</v>
      </c>
      <c r="Q343">
        <v>18710</v>
      </c>
      <c r="R343">
        <v>43</v>
      </c>
      <c r="S343" t="b">
        <v>0</v>
      </c>
      <c r="T343" t="s">
        <v>88</v>
      </c>
      <c r="U343" t="b">
        <v>0</v>
      </c>
      <c r="V343" t="s">
        <v>132</v>
      </c>
      <c r="W343" s="1">
        <v>44531.698807870373</v>
      </c>
      <c r="X343">
        <v>26</v>
      </c>
      <c r="Y343">
        <v>0</v>
      </c>
      <c r="Z343">
        <v>0</v>
      </c>
      <c r="AA343">
        <v>0</v>
      </c>
      <c r="AB343">
        <v>52</v>
      </c>
      <c r="AC343">
        <v>0</v>
      </c>
      <c r="AD343">
        <v>66</v>
      </c>
      <c r="AE343">
        <v>0</v>
      </c>
      <c r="AF343">
        <v>0</v>
      </c>
      <c r="AG343">
        <v>0</v>
      </c>
      <c r="AH343" t="s">
        <v>168</v>
      </c>
      <c r="AI343" s="1">
        <v>44531.842870370368</v>
      </c>
      <c r="AJ343">
        <v>17</v>
      </c>
      <c r="AK343">
        <v>0</v>
      </c>
      <c r="AL343">
        <v>0</v>
      </c>
      <c r="AM343">
        <v>0</v>
      </c>
      <c r="AN343">
        <v>52</v>
      </c>
      <c r="AO343">
        <v>0</v>
      </c>
      <c r="AP343">
        <v>66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890</v>
      </c>
      <c r="B344" t="s">
        <v>80</v>
      </c>
      <c r="C344" t="s">
        <v>891</v>
      </c>
      <c r="D344" t="s">
        <v>82</v>
      </c>
      <c r="E344" s="2" t="str">
        <f>HYPERLINK("capsilon://?command=openfolder&amp;siteaddress=FAM.docvelocity-na8.net&amp;folderid=FX3BA56618-8B1E-A546-47F7-425657E5E1D8","FX21118318")</f>
        <v>FX21118318</v>
      </c>
      <c r="F344" t="s">
        <v>19</v>
      </c>
      <c r="G344" t="s">
        <v>19</v>
      </c>
      <c r="H344" t="s">
        <v>83</v>
      </c>
      <c r="I344" t="s">
        <v>892</v>
      </c>
      <c r="J344">
        <v>102</v>
      </c>
      <c r="K344" t="s">
        <v>85</v>
      </c>
      <c r="L344" t="s">
        <v>86</v>
      </c>
      <c r="M344" t="s">
        <v>87</v>
      </c>
      <c r="N344">
        <v>2</v>
      </c>
      <c r="O344" s="1">
        <v>44531.626319444447</v>
      </c>
      <c r="P344" s="1">
        <v>44531.848622685182</v>
      </c>
      <c r="Q344">
        <v>18237</v>
      </c>
      <c r="R344">
        <v>970</v>
      </c>
      <c r="S344" t="b">
        <v>0</v>
      </c>
      <c r="T344" t="s">
        <v>88</v>
      </c>
      <c r="U344" t="b">
        <v>0</v>
      </c>
      <c r="V344" t="s">
        <v>132</v>
      </c>
      <c r="W344" s="1">
        <v>44531.752199074072</v>
      </c>
      <c r="X344">
        <v>414</v>
      </c>
      <c r="Y344">
        <v>66</v>
      </c>
      <c r="Z344">
        <v>0</v>
      </c>
      <c r="AA344">
        <v>66</v>
      </c>
      <c r="AB344">
        <v>0</v>
      </c>
      <c r="AC344">
        <v>13</v>
      </c>
      <c r="AD344">
        <v>36</v>
      </c>
      <c r="AE344">
        <v>0</v>
      </c>
      <c r="AF344">
        <v>0</v>
      </c>
      <c r="AG344">
        <v>0</v>
      </c>
      <c r="AH344" t="s">
        <v>168</v>
      </c>
      <c r="AI344" s="1">
        <v>44531.848622685182</v>
      </c>
      <c r="AJ344">
        <v>496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35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893</v>
      </c>
      <c r="B345" t="s">
        <v>80</v>
      </c>
      <c r="C345" t="s">
        <v>894</v>
      </c>
      <c r="D345" t="s">
        <v>82</v>
      </c>
      <c r="E345" s="2" t="str">
        <f>HYPERLINK("capsilon://?command=openfolder&amp;siteaddress=FAM.docvelocity-na8.net&amp;folderid=FXCCFBD60C-5A12-BD18-7CD8-66EF9ECA49A4","FX21124643")</f>
        <v>FX21124643</v>
      </c>
      <c r="F345" t="s">
        <v>19</v>
      </c>
      <c r="G345" t="s">
        <v>19</v>
      </c>
      <c r="H345" t="s">
        <v>83</v>
      </c>
      <c r="I345" t="s">
        <v>895</v>
      </c>
      <c r="J345">
        <v>30</v>
      </c>
      <c r="K345" t="s">
        <v>85</v>
      </c>
      <c r="L345" t="s">
        <v>86</v>
      </c>
      <c r="M345" t="s">
        <v>87</v>
      </c>
      <c r="N345">
        <v>2</v>
      </c>
      <c r="O345" s="1">
        <v>44539.628206018519</v>
      </c>
      <c r="P345" s="1">
        <v>44539.657094907408</v>
      </c>
      <c r="Q345">
        <v>2365</v>
      </c>
      <c r="R345">
        <v>131</v>
      </c>
      <c r="S345" t="b">
        <v>0</v>
      </c>
      <c r="T345" t="s">
        <v>88</v>
      </c>
      <c r="U345" t="b">
        <v>0</v>
      </c>
      <c r="V345" t="s">
        <v>125</v>
      </c>
      <c r="W345" s="1">
        <v>44539.630243055559</v>
      </c>
      <c r="X345">
        <v>55</v>
      </c>
      <c r="Y345">
        <v>9</v>
      </c>
      <c r="Z345">
        <v>0</v>
      </c>
      <c r="AA345">
        <v>9</v>
      </c>
      <c r="AB345">
        <v>0</v>
      </c>
      <c r="AC345">
        <v>3</v>
      </c>
      <c r="AD345">
        <v>21</v>
      </c>
      <c r="AE345">
        <v>0</v>
      </c>
      <c r="AF345">
        <v>0</v>
      </c>
      <c r="AG345">
        <v>0</v>
      </c>
      <c r="AH345" t="s">
        <v>168</v>
      </c>
      <c r="AI345" s="1">
        <v>44539.657094907408</v>
      </c>
      <c r="AJ345">
        <v>76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21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896</v>
      </c>
      <c r="B346" t="s">
        <v>80</v>
      </c>
      <c r="C346" t="s">
        <v>897</v>
      </c>
      <c r="D346" t="s">
        <v>82</v>
      </c>
      <c r="E346" s="2" t="str">
        <f>HYPERLINK("capsilon://?command=openfolder&amp;siteaddress=FAM.docvelocity-na8.net&amp;folderid=FX87C0F24B-AC48-6587-52E4-C431E33D0D0B","FX21114146")</f>
        <v>FX21114146</v>
      </c>
      <c r="F346" t="s">
        <v>19</v>
      </c>
      <c r="G346" t="s">
        <v>19</v>
      </c>
      <c r="H346" t="s">
        <v>83</v>
      </c>
      <c r="I346" t="s">
        <v>898</v>
      </c>
      <c r="J346">
        <v>38</v>
      </c>
      <c r="K346" t="s">
        <v>85</v>
      </c>
      <c r="L346" t="s">
        <v>86</v>
      </c>
      <c r="M346" t="s">
        <v>87</v>
      </c>
      <c r="N346">
        <v>2</v>
      </c>
      <c r="O346" s="1">
        <v>44539.642476851855</v>
      </c>
      <c r="P346" s="1">
        <v>44539.659085648149</v>
      </c>
      <c r="Q346">
        <v>637</v>
      </c>
      <c r="R346">
        <v>798</v>
      </c>
      <c r="S346" t="b">
        <v>0</v>
      </c>
      <c r="T346" t="s">
        <v>88</v>
      </c>
      <c r="U346" t="b">
        <v>0</v>
      </c>
      <c r="V346" t="s">
        <v>611</v>
      </c>
      <c r="W346" s="1">
        <v>44539.655185185184</v>
      </c>
      <c r="X346">
        <v>627</v>
      </c>
      <c r="Y346">
        <v>37</v>
      </c>
      <c r="Z346">
        <v>0</v>
      </c>
      <c r="AA346">
        <v>37</v>
      </c>
      <c r="AB346">
        <v>0</v>
      </c>
      <c r="AC346">
        <v>7</v>
      </c>
      <c r="AD346">
        <v>1</v>
      </c>
      <c r="AE346">
        <v>0</v>
      </c>
      <c r="AF346">
        <v>0</v>
      </c>
      <c r="AG346">
        <v>0</v>
      </c>
      <c r="AH346" t="s">
        <v>168</v>
      </c>
      <c r="AI346" s="1">
        <v>44539.659085648149</v>
      </c>
      <c r="AJ346">
        <v>171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899</v>
      </c>
      <c r="B347" t="s">
        <v>80</v>
      </c>
      <c r="C347" t="s">
        <v>900</v>
      </c>
      <c r="D347" t="s">
        <v>82</v>
      </c>
      <c r="E347" s="2" t="str">
        <f>HYPERLINK("capsilon://?command=openfolder&amp;siteaddress=FAM.docvelocity-na8.net&amp;folderid=FX9164FFF2-0BBA-DEEB-9574-31042941DFFC","FX21119157")</f>
        <v>FX21119157</v>
      </c>
      <c r="F347" t="s">
        <v>19</v>
      </c>
      <c r="G347" t="s">
        <v>19</v>
      </c>
      <c r="H347" t="s">
        <v>83</v>
      </c>
      <c r="I347" t="s">
        <v>901</v>
      </c>
      <c r="J347">
        <v>66</v>
      </c>
      <c r="K347" t="s">
        <v>85</v>
      </c>
      <c r="L347" t="s">
        <v>86</v>
      </c>
      <c r="M347" t="s">
        <v>87</v>
      </c>
      <c r="N347">
        <v>2</v>
      </c>
      <c r="O347" s="1">
        <v>44539.644444444442</v>
      </c>
      <c r="P347" s="1">
        <v>44539.666539351849</v>
      </c>
      <c r="Q347">
        <v>1193</v>
      </c>
      <c r="R347">
        <v>716</v>
      </c>
      <c r="S347" t="b">
        <v>0</v>
      </c>
      <c r="T347" t="s">
        <v>88</v>
      </c>
      <c r="U347" t="b">
        <v>0</v>
      </c>
      <c r="V347" t="s">
        <v>136</v>
      </c>
      <c r="W347" s="1">
        <v>44539.658993055556</v>
      </c>
      <c r="X347">
        <v>536</v>
      </c>
      <c r="Y347">
        <v>52</v>
      </c>
      <c r="Z347">
        <v>0</v>
      </c>
      <c r="AA347">
        <v>52</v>
      </c>
      <c r="AB347">
        <v>0</v>
      </c>
      <c r="AC347">
        <v>26</v>
      </c>
      <c r="AD347">
        <v>14</v>
      </c>
      <c r="AE347">
        <v>0</v>
      </c>
      <c r="AF347">
        <v>0</v>
      </c>
      <c r="AG347">
        <v>0</v>
      </c>
      <c r="AH347" t="s">
        <v>168</v>
      </c>
      <c r="AI347" s="1">
        <v>44539.666539351849</v>
      </c>
      <c r="AJ347">
        <v>180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902</v>
      </c>
      <c r="B348" t="s">
        <v>80</v>
      </c>
      <c r="C348" t="s">
        <v>903</v>
      </c>
      <c r="D348" t="s">
        <v>82</v>
      </c>
      <c r="E348" s="2" t="str">
        <f>HYPERLINK("capsilon://?command=openfolder&amp;siteaddress=FAM.docvelocity-na8.net&amp;folderid=FXE4E25E74-0DFE-DB31-C283-ECDEAB27F708","FX21119585")</f>
        <v>FX21119585</v>
      </c>
      <c r="F348" t="s">
        <v>19</v>
      </c>
      <c r="G348" t="s">
        <v>19</v>
      </c>
      <c r="H348" t="s">
        <v>83</v>
      </c>
      <c r="I348" t="s">
        <v>904</v>
      </c>
      <c r="J348">
        <v>66</v>
      </c>
      <c r="K348" t="s">
        <v>85</v>
      </c>
      <c r="L348" t="s">
        <v>86</v>
      </c>
      <c r="M348" t="s">
        <v>87</v>
      </c>
      <c r="N348">
        <v>2</v>
      </c>
      <c r="O348" s="1">
        <v>44539.649363425924</v>
      </c>
      <c r="P348" s="1">
        <v>44539.701620370368</v>
      </c>
      <c r="Q348">
        <v>3370</v>
      </c>
      <c r="R348">
        <v>1145</v>
      </c>
      <c r="S348" t="b">
        <v>0</v>
      </c>
      <c r="T348" t="s">
        <v>88</v>
      </c>
      <c r="U348" t="b">
        <v>0</v>
      </c>
      <c r="V348" t="s">
        <v>121</v>
      </c>
      <c r="W348" s="1">
        <v>44539.665682870371</v>
      </c>
      <c r="X348">
        <v>910</v>
      </c>
      <c r="Y348">
        <v>52</v>
      </c>
      <c r="Z348">
        <v>0</v>
      </c>
      <c r="AA348">
        <v>52</v>
      </c>
      <c r="AB348">
        <v>0</v>
      </c>
      <c r="AC348">
        <v>14</v>
      </c>
      <c r="AD348">
        <v>14</v>
      </c>
      <c r="AE348">
        <v>0</v>
      </c>
      <c r="AF348">
        <v>0</v>
      </c>
      <c r="AG348">
        <v>0</v>
      </c>
      <c r="AH348" t="s">
        <v>201</v>
      </c>
      <c r="AI348" s="1">
        <v>44539.701620370368</v>
      </c>
      <c r="AJ348">
        <v>235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14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905</v>
      </c>
      <c r="B349" t="s">
        <v>80</v>
      </c>
      <c r="C349" t="s">
        <v>906</v>
      </c>
      <c r="D349" t="s">
        <v>82</v>
      </c>
      <c r="E349" s="2" t="str">
        <f>HYPERLINK("capsilon://?command=openfolder&amp;siteaddress=FAM.docvelocity-na8.net&amp;folderid=FX343A2F68-74BC-A256-6FBE-89FBC98C4F0A","FX211112904")</f>
        <v>FX211112904</v>
      </c>
      <c r="F349" t="s">
        <v>19</v>
      </c>
      <c r="G349" t="s">
        <v>19</v>
      </c>
      <c r="H349" t="s">
        <v>83</v>
      </c>
      <c r="I349" t="s">
        <v>907</v>
      </c>
      <c r="J349">
        <v>28</v>
      </c>
      <c r="K349" t="s">
        <v>85</v>
      </c>
      <c r="L349" t="s">
        <v>86</v>
      </c>
      <c r="M349" t="s">
        <v>87</v>
      </c>
      <c r="N349">
        <v>2</v>
      </c>
      <c r="O349" s="1">
        <v>44539.657986111109</v>
      </c>
      <c r="P349" s="1">
        <v>44539.702962962961</v>
      </c>
      <c r="Q349">
        <v>3641</v>
      </c>
      <c r="R349">
        <v>245</v>
      </c>
      <c r="S349" t="b">
        <v>0</v>
      </c>
      <c r="T349" t="s">
        <v>88</v>
      </c>
      <c r="U349" t="b">
        <v>0</v>
      </c>
      <c r="V349" t="s">
        <v>136</v>
      </c>
      <c r="W349" s="1">
        <v>44539.660509259258</v>
      </c>
      <c r="X349">
        <v>130</v>
      </c>
      <c r="Y349">
        <v>21</v>
      </c>
      <c r="Z349">
        <v>0</v>
      </c>
      <c r="AA349">
        <v>21</v>
      </c>
      <c r="AB349">
        <v>0</v>
      </c>
      <c r="AC349">
        <v>1</v>
      </c>
      <c r="AD349">
        <v>7</v>
      </c>
      <c r="AE349">
        <v>0</v>
      </c>
      <c r="AF349">
        <v>0</v>
      </c>
      <c r="AG349">
        <v>0</v>
      </c>
      <c r="AH349" t="s">
        <v>201</v>
      </c>
      <c r="AI349" s="1">
        <v>44539.702962962961</v>
      </c>
      <c r="AJ349">
        <v>115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7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908</v>
      </c>
      <c r="B350" t="s">
        <v>80</v>
      </c>
      <c r="C350" t="s">
        <v>909</v>
      </c>
      <c r="D350" t="s">
        <v>82</v>
      </c>
      <c r="E350" s="2" t="str">
        <f>HYPERLINK("capsilon://?command=openfolder&amp;siteaddress=FAM.docvelocity-na8.net&amp;folderid=FX4651B755-BFE3-33A8-6E0C-8002D3685682","FX21111520")</f>
        <v>FX21111520</v>
      </c>
      <c r="F350" t="s">
        <v>19</v>
      </c>
      <c r="G350" t="s">
        <v>19</v>
      </c>
      <c r="H350" t="s">
        <v>83</v>
      </c>
      <c r="I350" t="s">
        <v>910</v>
      </c>
      <c r="J350">
        <v>66</v>
      </c>
      <c r="K350" t="s">
        <v>85</v>
      </c>
      <c r="L350" t="s">
        <v>86</v>
      </c>
      <c r="M350" t="s">
        <v>87</v>
      </c>
      <c r="N350">
        <v>1</v>
      </c>
      <c r="O350" s="1">
        <v>44531.63009259259</v>
      </c>
      <c r="P350" s="1">
        <v>44532.236226851855</v>
      </c>
      <c r="Q350">
        <v>52127</v>
      </c>
      <c r="R350">
        <v>243</v>
      </c>
      <c r="S350" t="b">
        <v>0</v>
      </c>
      <c r="T350" t="s">
        <v>88</v>
      </c>
      <c r="U350" t="b">
        <v>0</v>
      </c>
      <c r="V350" t="s">
        <v>160</v>
      </c>
      <c r="W350" s="1">
        <v>44532.236226851855</v>
      </c>
      <c r="X350">
        <v>69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66</v>
      </c>
      <c r="AE350">
        <v>52</v>
      </c>
      <c r="AF350">
        <v>0</v>
      </c>
      <c r="AG350">
        <v>1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911</v>
      </c>
      <c r="B351" t="s">
        <v>80</v>
      </c>
      <c r="C351" t="s">
        <v>594</v>
      </c>
      <c r="D351" t="s">
        <v>82</v>
      </c>
      <c r="E351" s="2" t="str">
        <f>HYPERLINK("capsilon://?command=openfolder&amp;siteaddress=FAM.docvelocity-na8.net&amp;folderid=FX5BC09D84-1380-474F-3752-AE0A5BF4EBEA","FX211012584")</f>
        <v>FX211012584</v>
      </c>
      <c r="F351" t="s">
        <v>19</v>
      </c>
      <c r="G351" t="s">
        <v>19</v>
      </c>
      <c r="H351" t="s">
        <v>83</v>
      </c>
      <c r="I351" t="s">
        <v>912</v>
      </c>
      <c r="J351">
        <v>66</v>
      </c>
      <c r="K351" t="s">
        <v>85</v>
      </c>
      <c r="L351" t="s">
        <v>86</v>
      </c>
      <c r="M351" t="s">
        <v>87</v>
      </c>
      <c r="N351">
        <v>2</v>
      </c>
      <c r="O351" s="1">
        <v>44539.690740740742</v>
      </c>
      <c r="P351" s="1">
        <v>44539.748796296299</v>
      </c>
      <c r="Q351">
        <v>3213</v>
      </c>
      <c r="R351">
        <v>1803</v>
      </c>
      <c r="S351" t="b">
        <v>0</v>
      </c>
      <c r="T351" t="s">
        <v>88</v>
      </c>
      <c r="U351" t="b">
        <v>0</v>
      </c>
      <c r="V351" t="s">
        <v>121</v>
      </c>
      <c r="W351" s="1">
        <v>44539.738587962966</v>
      </c>
      <c r="X351">
        <v>1506</v>
      </c>
      <c r="Y351">
        <v>52</v>
      </c>
      <c r="Z351">
        <v>0</v>
      </c>
      <c r="AA351">
        <v>52</v>
      </c>
      <c r="AB351">
        <v>0</v>
      </c>
      <c r="AC351">
        <v>38</v>
      </c>
      <c r="AD351">
        <v>14</v>
      </c>
      <c r="AE351">
        <v>0</v>
      </c>
      <c r="AF351">
        <v>0</v>
      </c>
      <c r="AG351">
        <v>0</v>
      </c>
      <c r="AH351" t="s">
        <v>319</v>
      </c>
      <c r="AI351" s="1">
        <v>44539.748796296299</v>
      </c>
      <c r="AJ351">
        <v>265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13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913</v>
      </c>
      <c r="B352" t="s">
        <v>80</v>
      </c>
      <c r="C352" t="s">
        <v>780</v>
      </c>
      <c r="D352" t="s">
        <v>82</v>
      </c>
      <c r="E352" s="2" t="str">
        <f>HYPERLINK("capsilon://?command=openfolder&amp;siteaddress=FAM.docvelocity-na8.net&amp;folderid=FX77890216-F1F7-FE52-B80E-CA925468A98C","FX211010613")</f>
        <v>FX211010613</v>
      </c>
      <c r="F352" t="s">
        <v>19</v>
      </c>
      <c r="G352" t="s">
        <v>19</v>
      </c>
      <c r="H352" t="s">
        <v>83</v>
      </c>
      <c r="I352" t="s">
        <v>914</v>
      </c>
      <c r="J352">
        <v>81</v>
      </c>
      <c r="K352" t="s">
        <v>85</v>
      </c>
      <c r="L352" t="s">
        <v>86</v>
      </c>
      <c r="M352" t="s">
        <v>87</v>
      </c>
      <c r="N352">
        <v>2</v>
      </c>
      <c r="O352" s="1">
        <v>44539.695740740739</v>
      </c>
      <c r="P352" s="1">
        <v>44539.753171296295</v>
      </c>
      <c r="Q352">
        <v>3757</v>
      </c>
      <c r="R352">
        <v>1205</v>
      </c>
      <c r="S352" t="b">
        <v>0</v>
      </c>
      <c r="T352" t="s">
        <v>88</v>
      </c>
      <c r="U352" t="b">
        <v>0</v>
      </c>
      <c r="V352" t="s">
        <v>121</v>
      </c>
      <c r="W352" s="1">
        <v>44539.747372685182</v>
      </c>
      <c r="X352">
        <v>759</v>
      </c>
      <c r="Y352">
        <v>76</v>
      </c>
      <c r="Z352">
        <v>0</v>
      </c>
      <c r="AA352">
        <v>76</v>
      </c>
      <c r="AB352">
        <v>0</v>
      </c>
      <c r="AC352">
        <v>21</v>
      </c>
      <c r="AD352">
        <v>5</v>
      </c>
      <c r="AE352">
        <v>0</v>
      </c>
      <c r="AF352">
        <v>0</v>
      </c>
      <c r="AG352">
        <v>0</v>
      </c>
      <c r="AH352" t="s">
        <v>319</v>
      </c>
      <c r="AI352" s="1">
        <v>44539.753171296295</v>
      </c>
      <c r="AJ352">
        <v>377</v>
      </c>
      <c r="AK352">
        <v>2</v>
      </c>
      <c r="AL352">
        <v>0</v>
      </c>
      <c r="AM352">
        <v>2</v>
      </c>
      <c r="AN352">
        <v>0</v>
      </c>
      <c r="AO352">
        <v>2</v>
      </c>
      <c r="AP352">
        <v>3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915</v>
      </c>
      <c r="B353" t="s">
        <v>80</v>
      </c>
      <c r="C353" t="s">
        <v>909</v>
      </c>
      <c r="D353" t="s">
        <v>82</v>
      </c>
      <c r="E353" s="2" t="str">
        <f>HYPERLINK("capsilon://?command=openfolder&amp;siteaddress=FAM.docvelocity-na8.net&amp;folderid=FX4651B755-BFE3-33A8-6E0C-8002D3685682","FX21111520")</f>
        <v>FX21111520</v>
      </c>
      <c r="F353" t="s">
        <v>19</v>
      </c>
      <c r="G353" t="s">
        <v>19</v>
      </c>
      <c r="H353" t="s">
        <v>83</v>
      </c>
      <c r="I353" t="s">
        <v>916</v>
      </c>
      <c r="J353">
        <v>64</v>
      </c>
      <c r="K353" t="s">
        <v>85</v>
      </c>
      <c r="L353" t="s">
        <v>86</v>
      </c>
      <c r="M353" t="s">
        <v>82</v>
      </c>
      <c r="N353">
        <v>2</v>
      </c>
      <c r="O353" s="1">
        <v>44531.633622685185</v>
      </c>
      <c r="P353" s="1">
        <v>44531.839398148149</v>
      </c>
      <c r="Q353">
        <v>15947</v>
      </c>
      <c r="R353">
        <v>1832</v>
      </c>
      <c r="S353" t="b">
        <v>0</v>
      </c>
      <c r="T353" t="s">
        <v>917</v>
      </c>
      <c r="U353" t="b">
        <v>0</v>
      </c>
      <c r="V353" t="s">
        <v>132</v>
      </c>
      <c r="W353" s="1">
        <v>44531.802245370367</v>
      </c>
      <c r="X353">
        <v>1436</v>
      </c>
      <c r="Y353">
        <v>158</v>
      </c>
      <c r="Z353">
        <v>0</v>
      </c>
      <c r="AA353">
        <v>158</v>
      </c>
      <c r="AB353">
        <v>0</v>
      </c>
      <c r="AC353">
        <v>120</v>
      </c>
      <c r="AD353">
        <v>-94</v>
      </c>
      <c r="AE353">
        <v>0</v>
      </c>
      <c r="AF353">
        <v>0</v>
      </c>
      <c r="AG353">
        <v>0</v>
      </c>
      <c r="AH353" t="s">
        <v>917</v>
      </c>
      <c r="AI353" s="1">
        <v>44531.839398148149</v>
      </c>
      <c r="AJ353">
        <v>15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-94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918</v>
      </c>
      <c r="B354" t="s">
        <v>80</v>
      </c>
      <c r="C354" t="s">
        <v>919</v>
      </c>
      <c r="D354" t="s">
        <v>82</v>
      </c>
      <c r="E354" s="2" t="str">
        <f>HYPERLINK("capsilon://?command=openfolder&amp;siteaddress=FAM.docvelocity-na8.net&amp;folderid=FX27F20483-5DC9-F96C-FDB2-068C83B0692D","FX21097180")</f>
        <v>FX21097180</v>
      </c>
      <c r="F354" t="s">
        <v>19</v>
      </c>
      <c r="G354" t="s">
        <v>19</v>
      </c>
      <c r="H354" t="s">
        <v>83</v>
      </c>
      <c r="I354" t="s">
        <v>920</v>
      </c>
      <c r="J354">
        <v>85</v>
      </c>
      <c r="K354" t="s">
        <v>85</v>
      </c>
      <c r="L354" t="s">
        <v>86</v>
      </c>
      <c r="M354" t="s">
        <v>87</v>
      </c>
      <c r="N354">
        <v>2</v>
      </c>
      <c r="O354" s="1">
        <v>44539.721168981479</v>
      </c>
      <c r="P354" s="1">
        <v>44539.77244212963</v>
      </c>
      <c r="Q354">
        <v>2552</v>
      </c>
      <c r="R354">
        <v>1878</v>
      </c>
      <c r="S354" t="b">
        <v>0</v>
      </c>
      <c r="T354" t="s">
        <v>88</v>
      </c>
      <c r="U354" t="b">
        <v>0</v>
      </c>
      <c r="V354" t="s">
        <v>121</v>
      </c>
      <c r="W354" s="1">
        <v>44539.760659722226</v>
      </c>
      <c r="X354">
        <v>1147</v>
      </c>
      <c r="Y354">
        <v>50</v>
      </c>
      <c r="Z354">
        <v>0</v>
      </c>
      <c r="AA354">
        <v>50</v>
      </c>
      <c r="AB354">
        <v>0</v>
      </c>
      <c r="AC354">
        <v>29</v>
      </c>
      <c r="AD354">
        <v>35</v>
      </c>
      <c r="AE354">
        <v>0</v>
      </c>
      <c r="AF354">
        <v>0</v>
      </c>
      <c r="AG354">
        <v>0</v>
      </c>
      <c r="AH354" t="s">
        <v>89</v>
      </c>
      <c r="AI354" s="1">
        <v>44539.77244212963</v>
      </c>
      <c r="AJ354">
        <v>731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35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921</v>
      </c>
      <c r="B355" t="s">
        <v>80</v>
      </c>
      <c r="C355" t="s">
        <v>537</v>
      </c>
      <c r="D355" t="s">
        <v>82</v>
      </c>
      <c r="E355" s="2" t="str">
        <f>HYPERLINK("capsilon://?command=openfolder&amp;siteaddress=FAM.docvelocity-na8.net&amp;folderid=FXFBE88EE4-09FA-52CA-F6FD-6EE90FB0081A","FX211112905")</f>
        <v>FX211112905</v>
      </c>
      <c r="F355" t="s">
        <v>19</v>
      </c>
      <c r="G355" t="s">
        <v>19</v>
      </c>
      <c r="H355" t="s">
        <v>83</v>
      </c>
      <c r="I355" t="s">
        <v>922</v>
      </c>
      <c r="J355">
        <v>66</v>
      </c>
      <c r="K355" t="s">
        <v>85</v>
      </c>
      <c r="L355" t="s">
        <v>86</v>
      </c>
      <c r="M355" t="s">
        <v>87</v>
      </c>
      <c r="N355">
        <v>2</v>
      </c>
      <c r="O355" s="1">
        <v>44539.723900462966</v>
      </c>
      <c r="P355" s="1">
        <v>44539.772696759261</v>
      </c>
      <c r="Q355">
        <v>3904</v>
      </c>
      <c r="R355">
        <v>312</v>
      </c>
      <c r="S355" t="b">
        <v>0</v>
      </c>
      <c r="T355" t="s">
        <v>88</v>
      </c>
      <c r="U355" t="b">
        <v>0</v>
      </c>
      <c r="V355" t="s">
        <v>125</v>
      </c>
      <c r="W355" s="1">
        <v>44539.766574074078</v>
      </c>
      <c r="X355">
        <v>34</v>
      </c>
      <c r="Y355">
        <v>0</v>
      </c>
      <c r="Z355">
        <v>0</v>
      </c>
      <c r="AA355">
        <v>0</v>
      </c>
      <c r="AB355">
        <v>52</v>
      </c>
      <c r="AC355">
        <v>0</v>
      </c>
      <c r="AD355">
        <v>66</v>
      </c>
      <c r="AE355">
        <v>0</v>
      </c>
      <c r="AF355">
        <v>0</v>
      </c>
      <c r="AG355">
        <v>0</v>
      </c>
      <c r="AH355" t="s">
        <v>89</v>
      </c>
      <c r="AI355" s="1">
        <v>44539.772696759261</v>
      </c>
      <c r="AJ355">
        <v>21</v>
      </c>
      <c r="AK355">
        <v>0</v>
      </c>
      <c r="AL355">
        <v>0</v>
      </c>
      <c r="AM355">
        <v>0</v>
      </c>
      <c r="AN355">
        <v>52</v>
      </c>
      <c r="AO355">
        <v>0</v>
      </c>
      <c r="AP355">
        <v>66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923</v>
      </c>
      <c r="B356" t="s">
        <v>80</v>
      </c>
      <c r="C356" t="s">
        <v>924</v>
      </c>
      <c r="D356" t="s">
        <v>82</v>
      </c>
      <c r="E356" s="2" t="str">
        <f>HYPERLINK("capsilon://?command=openfolder&amp;siteaddress=FAM.docvelocity-na8.net&amp;folderid=FX8CDEDD00-C343-B6DA-C0B7-B02B46981F5A","FX21125391")</f>
        <v>FX21125391</v>
      </c>
      <c r="F356" t="s">
        <v>19</v>
      </c>
      <c r="G356" t="s">
        <v>19</v>
      </c>
      <c r="H356" t="s">
        <v>83</v>
      </c>
      <c r="I356" t="s">
        <v>925</v>
      </c>
      <c r="J356">
        <v>30</v>
      </c>
      <c r="K356" t="s">
        <v>85</v>
      </c>
      <c r="L356" t="s">
        <v>86</v>
      </c>
      <c r="M356" t="s">
        <v>87</v>
      </c>
      <c r="N356">
        <v>2</v>
      </c>
      <c r="O356" s="1">
        <v>44539.724328703705</v>
      </c>
      <c r="P356" s="1">
        <v>44539.775173611109</v>
      </c>
      <c r="Q356">
        <v>3763</v>
      </c>
      <c r="R356">
        <v>630</v>
      </c>
      <c r="S356" t="b">
        <v>0</v>
      </c>
      <c r="T356" t="s">
        <v>88</v>
      </c>
      <c r="U356" t="b">
        <v>0</v>
      </c>
      <c r="V356" t="s">
        <v>458</v>
      </c>
      <c r="W356" s="1">
        <v>44539.770902777775</v>
      </c>
      <c r="X356">
        <v>325</v>
      </c>
      <c r="Y356">
        <v>9</v>
      </c>
      <c r="Z356">
        <v>0</v>
      </c>
      <c r="AA356">
        <v>9</v>
      </c>
      <c r="AB356">
        <v>0</v>
      </c>
      <c r="AC356">
        <v>3</v>
      </c>
      <c r="AD356">
        <v>21</v>
      </c>
      <c r="AE356">
        <v>0</v>
      </c>
      <c r="AF356">
        <v>0</v>
      </c>
      <c r="AG356">
        <v>0</v>
      </c>
      <c r="AH356" t="s">
        <v>89</v>
      </c>
      <c r="AI356" s="1">
        <v>44539.775173611109</v>
      </c>
      <c r="AJ356">
        <v>214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926</v>
      </c>
      <c r="B357" t="s">
        <v>80</v>
      </c>
      <c r="C357" t="s">
        <v>927</v>
      </c>
      <c r="D357" t="s">
        <v>82</v>
      </c>
      <c r="E357" s="2" t="str">
        <f>HYPERLINK("capsilon://?command=openfolder&amp;siteaddress=FAM.docvelocity-na8.net&amp;folderid=FXAEB463BE-9D21-A410-3E2E-855AD0423214","FX21114630")</f>
        <v>FX21114630</v>
      </c>
      <c r="F357" t="s">
        <v>19</v>
      </c>
      <c r="G357" t="s">
        <v>19</v>
      </c>
      <c r="H357" t="s">
        <v>83</v>
      </c>
      <c r="I357" t="s">
        <v>928</v>
      </c>
      <c r="J357">
        <v>73</v>
      </c>
      <c r="K357" t="s">
        <v>85</v>
      </c>
      <c r="L357" t="s">
        <v>86</v>
      </c>
      <c r="M357" t="s">
        <v>87</v>
      </c>
      <c r="N357">
        <v>1</v>
      </c>
      <c r="O357" s="1">
        <v>44539.742430555554</v>
      </c>
      <c r="P357" s="1">
        <v>44540.168865740743</v>
      </c>
      <c r="Q357">
        <v>35133</v>
      </c>
      <c r="R357">
        <v>1711</v>
      </c>
      <c r="S357" t="b">
        <v>0</v>
      </c>
      <c r="T357" t="s">
        <v>88</v>
      </c>
      <c r="U357" t="b">
        <v>0</v>
      </c>
      <c r="V357" t="s">
        <v>160</v>
      </c>
      <c r="W357" s="1">
        <v>44540.168865740743</v>
      </c>
      <c r="X357">
        <v>846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73</v>
      </c>
      <c r="AE357">
        <v>68</v>
      </c>
      <c r="AF357">
        <v>0</v>
      </c>
      <c r="AG357">
        <v>20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929</v>
      </c>
      <c r="B358" t="s">
        <v>80</v>
      </c>
      <c r="C358" t="s">
        <v>927</v>
      </c>
      <c r="D358" t="s">
        <v>82</v>
      </c>
      <c r="E358" s="2" t="str">
        <f>HYPERLINK("capsilon://?command=openfolder&amp;siteaddress=FAM.docvelocity-na8.net&amp;folderid=FXAEB463BE-9D21-A410-3E2E-855AD0423214","FX21114630")</f>
        <v>FX21114630</v>
      </c>
      <c r="F358" t="s">
        <v>19</v>
      </c>
      <c r="G358" t="s">
        <v>19</v>
      </c>
      <c r="H358" t="s">
        <v>83</v>
      </c>
      <c r="I358" t="s">
        <v>930</v>
      </c>
      <c r="J358">
        <v>66</v>
      </c>
      <c r="K358" t="s">
        <v>85</v>
      </c>
      <c r="L358" t="s">
        <v>86</v>
      </c>
      <c r="M358" t="s">
        <v>87</v>
      </c>
      <c r="N358">
        <v>2</v>
      </c>
      <c r="O358" s="1">
        <v>44539.742662037039</v>
      </c>
      <c r="P358" s="1">
        <v>44539.798113425924</v>
      </c>
      <c r="Q358">
        <v>3535</v>
      </c>
      <c r="R358">
        <v>1256</v>
      </c>
      <c r="S358" t="b">
        <v>0</v>
      </c>
      <c r="T358" t="s">
        <v>88</v>
      </c>
      <c r="U358" t="b">
        <v>0</v>
      </c>
      <c r="V358" t="s">
        <v>458</v>
      </c>
      <c r="W358" s="1">
        <v>44539.783368055556</v>
      </c>
      <c r="X358">
        <v>1128</v>
      </c>
      <c r="Y358">
        <v>57</v>
      </c>
      <c r="Z358">
        <v>0</v>
      </c>
      <c r="AA358">
        <v>57</v>
      </c>
      <c r="AB358">
        <v>0</v>
      </c>
      <c r="AC358">
        <v>33</v>
      </c>
      <c r="AD358">
        <v>9</v>
      </c>
      <c r="AE358">
        <v>0</v>
      </c>
      <c r="AF358">
        <v>0</v>
      </c>
      <c r="AG358">
        <v>0</v>
      </c>
      <c r="AH358" t="s">
        <v>168</v>
      </c>
      <c r="AI358" s="1">
        <v>44539.798113425924</v>
      </c>
      <c r="AJ358">
        <v>128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9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931</v>
      </c>
      <c r="B359" t="s">
        <v>80</v>
      </c>
      <c r="C359" t="s">
        <v>932</v>
      </c>
      <c r="D359" t="s">
        <v>82</v>
      </c>
      <c r="E359" s="2" t="str">
        <f>HYPERLINK("capsilon://?command=openfolder&amp;siteaddress=FAM.docvelocity-na8.net&amp;folderid=FX1FF849F2-0492-DBDE-55BA-CE39D48A3864","FX21118844")</f>
        <v>FX21118844</v>
      </c>
      <c r="F359" t="s">
        <v>19</v>
      </c>
      <c r="G359" t="s">
        <v>19</v>
      </c>
      <c r="H359" t="s">
        <v>83</v>
      </c>
      <c r="I359" t="s">
        <v>933</v>
      </c>
      <c r="J359">
        <v>33</v>
      </c>
      <c r="K359" t="s">
        <v>85</v>
      </c>
      <c r="L359" t="s">
        <v>86</v>
      </c>
      <c r="M359" t="s">
        <v>87</v>
      </c>
      <c r="N359">
        <v>2</v>
      </c>
      <c r="O359" s="1">
        <v>44539.758981481478</v>
      </c>
      <c r="P359" s="1">
        <v>44539.798807870371</v>
      </c>
      <c r="Q359">
        <v>3186</v>
      </c>
      <c r="R359">
        <v>255</v>
      </c>
      <c r="S359" t="b">
        <v>0</v>
      </c>
      <c r="T359" t="s">
        <v>88</v>
      </c>
      <c r="U359" t="b">
        <v>0</v>
      </c>
      <c r="V359" t="s">
        <v>458</v>
      </c>
      <c r="W359" s="1">
        <v>44539.78564814815</v>
      </c>
      <c r="X359">
        <v>196</v>
      </c>
      <c r="Y359">
        <v>9</v>
      </c>
      <c r="Z359">
        <v>0</v>
      </c>
      <c r="AA359">
        <v>9</v>
      </c>
      <c r="AB359">
        <v>0</v>
      </c>
      <c r="AC359">
        <v>1</v>
      </c>
      <c r="AD359">
        <v>24</v>
      </c>
      <c r="AE359">
        <v>0</v>
      </c>
      <c r="AF359">
        <v>0</v>
      </c>
      <c r="AG359">
        <v>0</v>
      </c>
      <c r="AH359" t="s">
        <v>168</v>
      </c>
      <c r="AI359" s="1">
        <v>44539.798807870371</v>
      </c>
      <c r="AJ359">
        <v>59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24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934</v>
      </c>
      <c r="B360" t="s">
        <v>80</v>
      </c>
      <c r="C360" t="s">
        <v>935</v>
      </c>
      <c r="D360" t="s">
        <v>82</v>
      </c>
      <c r="E360" s="2" t="str">
        <f>HYPERLINK("capsilon://?command=openfolder&amp;siteaddress=FAM.docvelocity-na8.net&amp;folderid=FX1A1EB52F-C278-581A-2036-F61812C9F5C8","FX211112819")</f>
        <v>FX211112819</v>
      </c>
      <c r="F360" t="s">
        <v>19</v>
      </c>
      <c r="G360" t="s">
        <v>19</v>
      </c>
      <c r="H360" t="s">
        <v>83</v>
      </c>
      <c r="I360" t="s">
        <v>936</v>
      </c>
      <c r="J360">
        <v>28</v>
      </c>
      <c r="K360" t="s">
        <v>85</v>
      </c>
      <c r="L360" t="s">
        <v>86</v>
      </c>
      <c r="M360" t="s">
        <v>87</v>
      </c>
      <c r="N360">
        <v>2</v>
      </c>
      <c r="O360" s="1">
        <v>44539.788657407407</v>
      </c>
      <c r="P360" s="1">
        <v>44539.840925925928</v>
      </c>
      <c r="Q360">
        <v>4128</v>
      </c>
      <c r="R360">
        <v>388</v>
      </c>
      <c r="S360" t="b">
        <v>0</v>
      </c>
      <c r="T360" t="s">
        <v>88</v>
      </c>
      <c r="U360" t="b">
        <v>0</v>
      </c>
      <c r="V360" t="s">
        <v>136</v>
      </c>
      <c r="W360" s="1">
        <v>44539.819907407407</v>
      </c>
      <c r="X360">
        <v>251</v>
      </c>
      <c r="Y360">
        <v>21</v>
      </c>
      <c r="Z360">
        <v>0</v>
      </c>
      <c r="AA360">
        <v>21</v>
      </c>
      <c r="AB360">
        <v>0</v>
      </c>
      <c r="AC360">
        <v>11</v>
      </c>
      <c r="AD360">
        <v>7</v>
      </c>
      <c r="AE360">
        <v>0</v>
      </c>
      <c r="AF360">
        <v>0</v>
      </c>
      <c r="AG360">
        <v>0</v>
      </c>
      <c r="AH360" t="s">
        <v>168</v>
      </c>
      <c r="AI360" s="1">
        <v>44539.840925925928</v>
      </c>
      <c r="AJ360">
        <v>122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937</v>
      </c>
      <c r="B361" t="s">
        <v>80</v>
      </c>
      <c r="C361" t="s">
        <v>938</v>
      </c>
      <c r="D361" t="s">
        <v>82</v>
      </c>
      <c r="E361" s="2" t="str">
        <f>HYPERLINK("capsilon://?command=openfolder&amp;siteaddress=FAM.docvelocity-na8.net&amp;folderid=FXB0C06AB3-09E0-8C81-5C2D-ECEF699C8890","FX21109438")</f>
        <v>FX21109438</v>
      </c>
      <c r="F361" t="s">
        <v>19</v>
      </c>
      <c r="G361" t="s">
        <v>19</v>
      </c>
      <c r="H361" t="s">
        <v>83</v>
      </c>
      <c r="I361" t="s">
        <v>939</v>
      </c>
      <c r="J361">
        <v>32</v>
      </c>
      <c r="K361" t="s">
        <v>85</v>
      </c>
      <c r="L361" t="s">
        <v>86</v>
      </c>
      <c r="M361" t="s">
        <v>87</v>
      </c>
      <c r="N361">
        <v>1</v>
      </c>
      <c r="O361" s="1">
        <v>44539.824791666666</v>
      </c>
      <c r="P361" s="1">
        <v>44540.1721412037</v>
      </c>
      <c r="Q361">
        <v>29582</v>
      </c>
      <c r="R361">
        <v>429</v>
      </c>
      <c r="S361" t="b">
        <v>0</v>
      </c>
      <c r="T361" t="s">
        <v>88</v>
      </c>
      <c r="U361" t="b">
        <v>0</v>
      </c>
      <c r="V361" t="s">
        <v>160</v>
      </c>
      <c r="W361" s="1">
        <v>44540.1721412037</v>
      </c>
      <c r="X361">
        <v>148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32</v>
      </c>
      <c r="AE361">
        <v>27</v>
      </c>
      <c r="AF361">
        <v>0</v>
      </c>
      <c r="AG361">
        <v>3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R361" t="s">
        <v>88</v>
      </c>
      <c r="AS361" t="s">
        <v>88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940</v>
      </c>
      <c r="B362" t="s">
        <v>80</v>
      </c>
      <c r="C362" t="s">
        <v>941</v>
      </c>
      <c r="D362" t="s">
        <v>82</v>
      </c>
      <c r="E362" s="2" t="str">
        <f>HYPERLINK("capsilon://?command=openfolder&amp;siteaddress=FAM.docvelocity-na8.net&amp;folderid=FXE0CC916C-F4BA-9314-6AAD-9B84F7B9AB21","FX21115396")</f>
        <v>FX21115396</v>
      </c>
      <c r="F362" t="s">
        <v>19</v>
      </c>
      <c r="G362" t="s">
        <v>19</v>
      </c>
      <c r="H362" t="s">
        <v>83</v>
      </c>
      <c r="I362" t="s">
        <v>942</v>
      </c>
      <c r="J362">
        <v>66</v>
      </c>
      <c r="K362" t="s">
        <v>85</v>
      </c>
      <c r="L362" t="s">
        <v>86</v>
      </c>
      <c r="M362" t="s">
        <v>87</v>
      </c>
      <c r="N362">
        <v>2</v>
      </c>
      <c r="O362" s="1">
        <v>44539.872766203705</v>
      </c>
      <c r="P362" s="1">
        <v>44540.165532407409</v>
      </c>
      <c r="Q362">
        <v>24338</v>
      </c>
      <c r="R362">
        <v>957</v>
      </c>
      <c r="S362" t="b">
        <v>0</v>
      </c>
      <c r="T362" t="s">
        <v>88</v>
      </c>
      <c r="U362" t="b">
        <v>0</v>
      </c>
      <c r="V362" t="s">
        <v>98</v>
      </c>
      <c r="W362" s="1">
        <v>44540.158171296294</v>
      </c>
      <c r="X362">
        <v>582</v>
      </c>
      <c r="Y362">
        <v>52</v>
      </c>
      <c r="Z362">
        <v>0</v>
      </c>
      <c r="AA362">
        <v>52</v>
      </c>
      <c r="AB362">
        <v>0</v>
      </c>
      <c r="AC362">
        <v>28</v>
      </c>
      <c r="AD362">
        <v>14</v>
      </c>
      <c r="AE362">
        <v>0</v>
      </c>
      <c r="AF362">
        <v>0</v>
      </c>
      <c r="AG362">
        <v>0</v>
      </c>
      <c r="AH362" t="s">
        <v>99</v>
      </c>
      <c r="AI362" s="1">
        <v>44540.165532407409</v>
      </c>
      <c r="AJ362">
        <v>375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14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943</v>
      </c>
      <c r="B363" t="s">
        <v>80</v>
      </c>
      <c r="C363" t="s">
        <v>944</v>
      </c>
      <c r="D363" t="s">
        <v>82</v>
      </c>
      <c r="E363" s="2" t="str">
        <f>HYPERLINK("capsilon://?command=openfolder&amp;siteaddress=FAM.docvelocity-na8.net&amp;folderid=FXA00EBFCF-C39D-56A4-F0F6-1B9AEC07101A","FX21121110")</f>
        <v>FX21121110</v>
      </c>
      <c r="F363" t="s">
        <v>19</v>
      </c>
      <c r="G363" t="s">
        <v>19</v>
      </c>
      <c r="H363" t="s">
        <v>83</v>
      </c>
      <c r="I363" t="s">
        <v>945</v>
      </c>
      <c r="J363">
        <v>41</v>
      </c>
      <c r="K363" t="s">
        <v>85</v>
      </c>
      <c r="L363" t="s">
        <v>86</v>
      </c>
      <c r="M363" t="s">
        <v>87</v>
      </c>
      <c r="N363">
        <v>1</v>
      </c>
      <c r="O363" s="1">
        <v>44539.981759259259</v>
      </c>
      <c r="P363" s="1">
        <v>44540.173182870371</v>
      </c>
      <c r="Q363">
        <v>16220</v>
      </c>
      <c r="R363">
        <v>319</v>
      </c>
      <c r="S363" t="b">
        <v>0</v>
      </c>
      <c r="T363" t="s">
        <v>88</v>
      </c>
      <c r="U363" t="b">
        <v>0</v>
      </c>
      <c r="V363" t="s">
        <v>160</v>
      </c>
      <c r="W363" s="1">
        <v>44540.173182870371</v>
      </c>
      <c r="X363">
        <v>89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41</v>
      </c>
      <c r="AE363">
        <v>36</v>
      </c>
      <c r="AF363">
        <v>0</v>
      </c>
      <c r="AG363">
        <v>2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946</v>
      </c>
      <c r="B364" t="s">
        <v>80</v>
      </c>
      <c r="C364" t="s">
        <v>944</v>
      </c>
      <c r="D364" t="s">
        <v>82</v>
      </c>
      <c r="E364" s="2" t="str">
        <f>HYPERLINK("capsilon://?command=openfolder&amp;siteaddress=FAM.docvelocity-na8.net&amp;folderid=FXA00EBFCF-C39D-56A4-F0F6-1B9AEC07101A","FX21121110")</f>
        <v>FX21121110</v>
      </c>
      <c r="F364" t="s">
        <v>19</v>
      </c>
      <c r="G364" t="s">
        <v>19</v>
      </c>
      <c r="H364" t="s">
        <v>83</v>
      </c>
      <c r="I364" t="s">
        <v>947</v>
      </c>
      <c r="J364">
        <v>76</v>
      </c>
      <c r="K364" t="s">
        <v>85</v>
      </c>
      <c r="L364" t="s">
        <v>86</v>
      </c>
      <c r="M364" t="s">
        <v>87</v>
      </c>
      <c r="N364">
        <v>1</v>
      </c>
      <c r="O364" s="1">
        <v>44539.983472222222</v>
      </c>
      <c r="P364" s="1">
        <v>44540.216273148151</v>
      </c>
      <c r="Q364">
        <v>19628</v>
      </c>
      <c r="R364">
        <v>486</v>
      </c>
      <c r="S364" t="b">
        <v>0</v>
      </c>
      <c r="T364" t="s">
        <v>88</v>
      </c>
      <c r="U364" t="b">
        <v>0</v>
      </c>
      <c r="V364" t="s">
        <v>160</v>
      </c>
      <c r="W364" s="1">
        <v>44540.216273148151</v>
      </c>
      <c r="X364">
        <v>372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76</v>
      </c>
      <c r="AE364">
        <v>71</v>
      </c>
      <c r="AF364">
        <v>0</v>
      </c>
      <c r="AG364">
        <v>2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948</v>
      </c>
      <c r="B365" t="s">
        <v>80</v>
      </c>
      <c r="C365" t="s">
        <v>666</v>
      </c>
      <c r="D365" t="s">
        <v>82</v>
      </c>
      <c r="E365" s="2" t="str">
        <f>HYPERLINK("capsilon://?command=openfolder&amp;siteaddress=FAM.docvelocity-na8.net&amp;folderid=FX2FB26C76-C288-D9D5-E2FF-F78E09C26756","FX211112657")</f>
        <v>FX211112657</v>
      </c>
      <c r="F365" t="s">
        <v>19</v>
      </c>
      <c r="G365" t="s">
        <v>19</v>
      </c>
      <c r="H365" t="s">
        <v>83</v>
      </c>
      <c r="I365" t="s">
        <v>949</v>
      </c>
      <c r="J365">
        <v>80</v>
      </c>
      <c r="K365" t="s">
        <v>85</v>
      </c>
      <c r="L365" t="s">
        <v>86</v>
      </c>
      <c r="M365" t="s">
        <v>87</v>
      </c>
      <c r="N365">
        <v>1</v>
      </c>
      <c r="O365" s="1">
        <v>44540.068796296298</v>
      </c>
      <c r="P365" s="1">
        <v>44540.217499999999</v>
      </c>
      <c r="Q365">
        <v>12556</v>
      </c>
      <c r="R365">
        <v>292</v>
      </c>
      <c r="S365" t="b">
        <v>0</v>
      </c>
      <c r="T365" t="s">
        <v>88</v>
      </c>
      <c r="U365" t="b">
        <v>0</v>
      </c>
      <c r="V365" t="s">
        <v>160</v>
      </c>
      <c r="W365" s="1">
        <v>44540.217499999999</v>
      </c>
      <c r="X365">
        <v>105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80</v>
      </c>
      <c r="AE365">
        <v>75</v>
      </c>
      <c r="AF365">
        <v>0</v>
      </c>
      <c r="AG365">
        <v>3</v>
      </c>
      <c r="AH365" t="s">
        <v>88</v>
      </c>
      <c r="AI365" t="s">
        <v>88</v>
      </c>
      <c r="AJ365" t="s">
        <v>88</v>
      </c>
      <c r="AK365" t="s">
        <v>88</v>
      </c>
      <c r="AL365" t="s">
        <v>88</v>
      </c>
      <c r="AM365" t="s">
        <v>88</v>
      </c>
      <c r="AN365" t="s">
        <v>88</v>
      </c>
      <c r="AO365" t="s">
        <v>88</v>
      </c>
      <c r="AP365" t="s">
        <v>88</v>
      </c>
      <c r="AQ365" t="s">
        <v>88</v>
      </c>
      <c r="AR365" t="s">
        <v>88</v>
      </c>
      <c r="AS365" t="s">
        <v>88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950</v>
      </c>
      <c r="B366" t="s">
        <v>80</v>
      </c>
      <c r="C366" t="s">
        <v>951</v>
      </c>
      <c r="D366" t="s">
        <v>82</v>
      </c>
      <c r="E366" s="2" t="str">
        <f>HYPERLINK("capsilon://?command=openfolder&amp;siteaddress=FAM.docvelocity-na8.net&amp;folderid=FX6D3301DF-5BAB-6B8A-2E9D-27B550299BC7","FX21115274")</f>
        <v>FX21115274</v>
      </c>
      <c r="F366" t="s">
        <v>19</v>
      </c>
      <c r="G366" t="s">
        <v>19</v>
      </c>
      <c r="H366" t="s">
        <v>83</v>
      </c>
      <c r="I366" t="s">
        <v>952</v>
      </c>
      <c r="J366">
        <v>113</v>
      </c>
      <c r="K366" t="s">
        <v>85</v>
      </c>
      <c r="L366" t="s">
        <v>86</v>
      </c>
      <c r="M366" t="s">
        <v>87</v>
      </c>
      <c r="N366">
        <v>2</v>
      </c>
      <c r="O366" s="1">
        <v>44540.087048611109</v>
      </c>
      <c r="P366" s="1">
        <v>44540.189398148148</v>
      </c>
      <c r="Q366">
        <v>6863</v>
      </c>
      <c r="R366">
        <v>1980</v>
      </c>
      <c r="S366" t="b">
        <v>0</v>
      </c>
      <c r="T366" t="s">
        <v>88</v>
      </c>
      <c r="U366" t="b">
        <v>0</v>
      </c>
      <c r="V366" t="s">
        <v>588</v>
      </c>
      <c r="W366" s="1">
        <v>44540.171678240738</v>
      </c>
      <c r="X366">
        <v>1375</v>
      </c>
      <c r="Y366">
        <v>88</v>
      </c>
      <c r="Z366">
        <v>0</v>
      </c>
      <c r="AA366">
        <v>88</v>
      </c>
      <c r="AB366">
        <v>0</v>
      </c>
      <c r="AC366">
        <v>67</v>
      </c>
      <c r="AD366">
        <v>25</v>
      </c>
      <c r="AE366">
        <v>0</v>
      </c>
      <c r="AF366">
        <v>0</v>
      </c>
      <c r="AG366">
        <v>0</v>
      </c>
      <c r="AH366" t="s">
        <v>114</v>
      </c>
      <c r="AI366" s="1">
        <v>44540.189398148148</v>
      </c>
      <c r="AJ366">
        <v>605</v>
      </c>
      <c r="AK366">
        <v>2</v>
      </c>
      <c r="AL366">
        <v>0</v>
      </c>
      <c r="AM366">
        <v>2</v>
      </c>
      <c r="AN366">
        <v>0</v>
      </c>
      <c r="AO366">
        <v>2</v>
      </c>
      <c r="AP366">
        <v>23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953</v>
      </c>
      <c r="B367" t="s">
        <v>80</v>
      </c>
      <c r="C367" t="s">
        <v>927</v>
      </c>
      <c r="D367" t="s">
        <v>82</v>
      </c>
      <c r="E367" s="2" t="str">
        <f>HYPERLINK("capsilon://?command=openfolder&amp;siteaddress=FAM.docvelocity-na8.net&amp;folderid=FXAEB463BE-9D21-A410-3E2E-855AD0423214","FX21114630")</f>
        <v>FX21114630</v>
      </c>
      <c r="F367" t="s">
        <v>19</v>
      </c>
      <c r="G367" t="s">
        <v>19</v>
      </c>
      <c r="H367" t="s">
        <v>83</v>
      </c>
      <c r="I367" t="s">
        <v>928</v>
      </c>
      <c r="J367">
        <v>1267</v>
      </c>
      <c r="K367" t="s">
        <v>85</v>
      </c>
      <c r="L367" t="s">
        <v>86</v>
      </c>
      <c r="M367" t="s">
        <v>87</v>
      </c>
      <c r="N367">
        <v>2</v>
      </c>
      <c r="O367" s="1">
        <v>44540.172384259262</v>
      </c>
      <c r="P367" s="1">
        <v>44540.200231481482</v>
      </c>
      <c r="Q367">
        <v>337</v>
      </c>
      <c r="R367">
        <v>2069</v>
      </c>
      <c r="S367" t="b">
        <v>0</v>
      </c>
      <c r="T367" t="s">
        <v>88</v>
      </c>
      <c r="U367" t="b">
        <v>1</v>
      </c>
      <c r="V367" t="s">
        <v>629</v>
      </c>
      <c r="W367" s="1">
        <v>44540.186342592591</v>
      </c>
      <c r="X367">
        <v>1111</v>
      </c>
      <c r="Y367">
        <v>224</v>
      </c>
      <c r="Z367">
        <v>0</v>
      </c>
      <c r="AA367">
        <v>224</v>
      </c>
      <c r="AB367">
        <v>895</v>
      </c>
      <c r="AC367">
        <v>42</v>
      </c>
      <c r="AD367">
        <v>1043</v>
      </c>
      <c r="AE367">
        <v>0</v>
      </c>
      <c r="AF367">
        <v>0</v>
      </c>
      <c r="AG367">
        <v>0</v>
      </c>
      <c r="AH367" t="s">
        <v>114</v>
      </c>
      <c r="AI367" s="1">
        <v>44540.200231481482</v>
      </c>
      <c r="AJ367">
        <v>935</v>
      </c>
      <c r="AK367">
        <v>1</v>
      </c>
      <c r="AL367">
        <v>0</v>
      </c>
      <c r="AM367">
        <v>1</v>
      </c>
      <c r="AN367">
        <v>895</v>
      </c>
      <c r="AO367">
        <v>1</v>
      </c>
      <c r="AP367">
        <v>1042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954</v>
      </c>
      <c r="B368" t="s">
        <v>80</v>
      </c>
      <c r="C368" t="s">
        <v>938</v>
      </c>
      <c r="D368" t="s">
        <v>82</v>
      </c>
      <c r="E368" s="2" t="str">
        <f>HYPERLINK("capsilon://?command=openfolder&amp;siteaddress=FAM.docvelocity-na8.net&amp;folderid=FXB0C06AB3-09E0-8C81-5C2D-ECEF699C8890","FX21109438")</f>
        <v>FX21109438</v>
      </c>
      <c r="F368" t="s">
        <v>19</v>
      </c>
      <c r="G368" t="s">
        <v>19</v>
      </c>
      <c r="H368" t="s">
        <v>83</v>
      </c>
      <c r="I368" t="s">
        <v>939</v>
      </c>
      <c r="J368">
        <v>96</v>
      </c>
      <c r="K368" t="s">
        <v>85</v>
      </c>
      <c r="L368" t="s">
        <v>86</v>
      </c>
      <c r="M368" t="s">
        <v>87</v>
      </c>
      <c r="N368">
        <v>2</v>
      </c>
      <c r="O368" s="1">
        <v>44540.173402777778</v>
      </c>
      <c r="P368" s="1">
        <v>44540.210324074076</v>
      </c>
      <c r="Q368">
        <v>1716</v>
      </c>
      <c r="R368">
        <v>1474</v>
      </c>
      <c r="S368" t="b">
        <v>0</v>
      </c>
      <c r="T368" t="s">
        <v>88</v>
      </c>
      <c r="U368" t="b">
        <v>1</v>
      </c>
      <c r="V368" t="s">
        <v>629</v>
      </c>
      <c r="W368" s="1">
        <v>44540.197604166664</v>
      </c>
      <c r="X368">
        <v>972</v>
      </c>
      <c r="Y368">
        <v>231</v>
      </c>
      <c r="Z368">
        <v>0</v>
      </c>
      <c r="AA368">
        <v>231</v>
      </c>
      <c r="AB368">
        <v>0</v>
      </c>
      <c r="AC368">
        <v>157</v>
      </c>
      <c r="AD368">
        <v>-135</v>
      </c>
      <c r="AE368">
        <v>0</v>
      </c>
      <c r="AF368">
        <v>0</v>
      </c>
      <c r="AG368">
        <v>0</v>
      </c>
      <c r="AH368" t="s">
        <v>142</v>
      </c>
      <c r="AI368" s="1">
        <v>44540.210324074076</v>
      </c>
      <c r="AJ368">
        <v>464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-135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955</v>
      </c>
      <c r="B369" t="s">
        <v>80</v>
      </c>
      <c r="C369" t="s">
        <v>944</v>
      </c>
      <c r="D369" t="s">
        <v>82</v>
      </c>
      <c r="E369" s="2" t="str">
        <f>HYPERLINK("capsilon://?command=openfolder&amp;siteaddress=FAM.docvelocity-na8.net&amp;folderid=FXA00EBFCF-C39D-56A4-F0F6-1B9AEC07101A","FX21121110")</f>
        <v>FX21121110</v>
      </c>
      <c r="F369" t="s">
        <v>19</v>
      </c>
      <c r="G369" t="s">
        <v>19</v>
      </c>
      <c r="H369" t="s">
        <v>83</v>
      </c>
      <c r="I369" t="s">
        <v>945</v>
      </c>
      <c r="J369">
        <v>82</v>
      </c>
      <c r="K369" t="s">
        <v>85</v>
      </c>
      <c r="L369" t="s">
        <v>86</v>
      </c>
      <c r="M369" t="s">
        <v>87</v>
      </c>
      <c r="N369">
        <v>2</v>
      </c>
      <c r="O369" s="1">
        <v>44540.17459490741</v>
      </c>
      <c r="P369" s="1">
        <v>44540.222638888888</v>
      </c>
      <c r="Q369">
        <v>2092</v>
      </c>
      <c r="R369">
        <v>2059</v>
      </c>
      <c r="S369" t="b">
        <v>0</v>
      </c>
      <c r="T369" t="s">
        <v>88</v>
      </c>
      <c r="U369" t="b">
        <v>1</v>
      </c>
      <c r="V369" t="s">
        <v>629</v>
      </c>
      <c r="W369" s="1">
        <v>44540.20820601852</v>
      </c>
      <c r="X369">
        <v>915</v>
      </c>
      <c r="Y369">
        <v>142</v>
      </c>
      <c r="Z369">
        <v>0</v>
      </c>
      <c r="AA369">
        <v>142</v>
      </c>
      <c r="AB369">
        <v>0</v>
      </c>
      <c r="AC369">
        <v>84</v>
      </c>
      <c r="AD369">
        <v>-60</v>
      </c>
      <c r="AE369">
        <v>0</v>
      </c>
      <c r="AF369">
        <v>0</v>
      </c>
      <c r="AG369">
        <v>0</v>
      </c>
      <c r="AH369" t="s">
        <v>201</v>
      </c>
      <c r="AI369" s="1">
        <v>44540.222638888888</v>
      </c>
      <c r="AJ369">
        <v>1090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-60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956</v>
      </c>
      <c r="B370" t="s">
        <v>80</v>
      </c>
      <c r="C370" t="s">
        <v>944</v>
      </c>
      <c r="D370" t="s">
        <v>82</v>
      </c>
      <c r="E370" s="2" t="str">
        <f>HYPERLINK("capsilon://?command=openfolder&amp;siteaddress=FAM.docvelocity-na8.net&amp;folderid=FXA00EBFCF-C39D-56A4-F0F6-1B9AEC07101A","FX21121110")</f>
        <v>FX21121110</v>
      </c>
      <c r="F370" t="s">
        <v>19</v>
      </c>
      <c r="G370" t="s">
        <v>19</v>
      </c>
      <c r="H370" t="s">
        <v>83</v>
      </c>
      <c r="I370" t="s">
        <v>947</v>
      </c>
      <c r="J370">
        <v>152</v>
      </c>
      <c r="K370" t="s">
        <v>85</v>
      </c>
      <c r="L370" t="s">
        <v>86</v>
      </c>
      <c r="M370" t="s">
        <v>87</v>
      </c>
      <c r="N370">
        <v>2</v>
      </c>
      <c r="O370" s="1">
        <v>44540.217569444445</v>
      </c>
      <c r="P370" s="1">
        <v>44540.258518518516</v>
      </c>
      <c r="Q370">
        <v>2358</v>
      </c>
      <c r="R370">
        <v>1180</v>
      </c>
      <c r="S370" t="b">
        <v>0</v>
      </c>
      <c r="T370" t="s">
        <v>88</v>
      </c>
      <c r="U370" t="b">
        <v>1</v>
      </c>
      <c r="V370" t="s">
        <v>629</v>
      </c>
      <c r="W370" s="1">
        <v>44540.248518518521</v>
      </c>
      <c r="X370">
        <v>684</v>
      </c>
      <c r="Y370">
        <v>142</v>
      </c>
      <c r="Z370">
        <v>0</v>
      </c>
      <c r="AA370">
        <v>142</v>
      </c>
      <c r="AB370">
        <v>0</v>
      </c>
      <c r="AC370">
        <v>14</v>
      </c>
      <c r="AD370">
        <v>10</v>
      </c>
      <c r="AE370">
        <v>0</v>
      </c>
      <c r="AF370">
        <v>0</v>
      </c>
      <c r="AG370">
        <v>0</v>
      </c>
      <c r="AH370" t="s">
        <v>142</v>
      </c>
      <c r="AI370" s="1">
        <v>44540.258518518516</v>
      </c>
      <c r="AJ370">
        <v>478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8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957</v>
      </c>
      <c r="B371" t="s">
        <v>80</v>
      </c>
      <c r="C371" t="s">
        <v>666</v>
      </c>
      <c r="D371" t="s">
        <v>82</v>
      </c>
      <c r="E371" s="2" t="str">
        <f>HYPERLINK("capsilon://?command=openfolder&amp;siteaddress=FAM.docvelocity-na8.net&amp;folderid=FX2FB26C76-C288-D9D5-E2FF-F78E09C26756","FX211112657")</f>
        <v>FX211112657</v>
      </c>
      <c r="F371" t="s">
        <v>19</v>
      </c>
      <c r="G371" t="s">
        <v>19</v>
      </c>
      <c r="H371" t="s">
        <v>83</v>
      </c>
      <c r="I371" t="s">
        <v>949</v>
      </c>
      <c r="J371">
        <v>220</v>
      </c>
      <c r="K371" t="s">
        <v>85</v>
      </c>
      <c r="L371" t="s">
        <v>86</v>
      </c>
      <c r="M371" t="s">
        <v>87</v>
      </c>
      <c r="N371">
        <v>2</v>
      </c>
      <c r="O371" s="1">
        <v>44540.218518518515</v>
      </c>
      <c r="P371" s="1">
        <v>44540.273240740738</v>
      </c>
      <c r="Q371">
        <v>2841</v>
      </c>
      <c r="R371">
        <v>1887</v>
      </c>
      <c r="S371" t="b">
        <v>0</v>
      </c>
      <c r="T371" t="s">
        <v>88</v>
      </c>
      <c r="U371" t="b">
        <v>1</v>
      </c>
      <c r="V371" t="s">
        <v>629</v>
      </c>
      <c r="W371" s="1">
        <v>44540.263252314813</v>
      </c>
      <c r="X371">
        <v>1272</v>
      </c>
      <c r="Y371">
        <v>250</v>
      </c>
      <c r="Z371">
        <v>0</v>
      </c>
      <c r="AA371">
        <v>250</v>
      </c>
      <c r="AB371">
        <v>0</v>
      </c>
      <c r="AC371">
        <v>168</v>
      </c>
      <c r="AD371">
        <v>-30</v>
      </c>
      <c r="AE371">
        <v>0</v>
      </c>
      <c r="AF371">
        <v>0</v>
      </c>
      <c r="AG371">
        <v>0</v>
      </c>
      <c r="AH371" t="s">
        <v>142</v>
      </c>
      <c r="AI371" s="1">
        <v>44540.273240740738</v>
      </c>
      <c r="AJ371">
        <v>615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-30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958</v>
      </c>
      <c r="B372" t="s">
        <v>80</v>
      </c>
      <c r="C372" t="s">
        <v>726</v>
      </c>
      <c r="D372" t="s">
        <v>82</v>
      </c>
      <c r="E372" s="2" t="str">
        <f>HYPERLINK("capsilon://?command=openfolder&amp;siteaddress=FAM.docvelocity-na8.net&amp;folderid=FX2D663007-02FC-1387-6A5D-56A83FE69701","FX21112609")</f>
        <v>FX21112609</v>
      </c>
      <c r="F372" t="s">
        <v>19</v>
      </c>
      <c r="G372" t="s">
        <v>19</v>
      </c>
      <c r="H372" t="s">
        <v>83</v>
      </c>
      <c r="I372" t="s">
        <v>959</v>
      </c>
      <c r="J372">
        <v>66</v>
      </c>
      <c r="K372" t="s">
        <v>85</v>
      </c>
      <c r="L372" t="s">
        <v>86</v>
      </c>
      <c r="M372" t="s">
        <v>87</v>
      </c>
      <c r="N372">
        <v>2</v>
      </c>
      <c r="O372" s="1">
        <v>44540.422592592593</v>
      </c>
      <c r="P372" s="1">
        <v>44540.453611111108</v>
      </c>
      <c r="Q372">
        <v>1591</v>
      </c>
      <c r="R372">
        <v>1089</v>
      </c>
      <c r="S372" t="b">
        <v>0</v>
      </c>
      <c r="T372" t="s">
        <v>88</v>
      </c>
      <c r="U372" t="b">
        <v>0</v>
      </c>
      <c r="V372" t="s">
        <v>132</v>
      </c>
      <c r="W372" s="1">
        <v>44540.445300925923</v>
      </c>
      <c r="X372">
        <v>586</v>
      </c>
      <c r="Y372">
        <v>52</v>
      </c>
      <c r="Z372">
        <v>0</v>
      </c>
      <c r="AA372">
        <v>52</v>
      </c>
      <c r="AB372">
        <v>0</v>
      </c>
      <c r="AC372">
        <v>34</v>
      </c>
      <c r="AD372">
        <v>14</v>
      </c>
      <c r="AE372">
        <v>0</v>
      </c>
      <c r="AF372">
        <v>0</v>
      </c>
      <c r="AG372">
        <v>0</v>
      </c>
      <c r="AH372" t="s">
        <v>201</v>
      </c>
      <c r="AI372" s="1">
        <v>44540.453611111108</v>
      </c>
      <c r="AJ372">
        <v>480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14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960</v>
      </c>
      <c r="B373" t="s">
        <v>80</v>
      </c>
      <c r="C373" t="s">
        <v>726</v>
      </c>
      <c r="D373" t="s">
        <v>82</v>
      </c>
      <c r="E373" s="2" t="str">
        <f>HYPERLINK("capsilon://?command=openfolder&amp;siteaddress=FAM.docvelocity-na8.net&amp;folderid=FX2D663007-02FC-1387-6A5D-56A83FE69701","FX21112609")</f>
        <v>FX21112609</v>
      </c>
      <c r="F373" t="s">
        <v>19</v>
      </c>
      <c r="G373" t="s">
        <v>19</v>
      </c>
      <c r="H373" t="s">
        <v>83</v>
      </c>
      <c r="I373" t="s">
        <v>961</v>
      </c>
      <c r="J373">
        <v>66</v>
      </c>
      <c r="K373" t="s">
        <v>85</v>
      </c>
      <c r="L373" t="s">
        <v>86</v>
      </c>
      <c r="M373" t="s">
        <v>87</v>
      </c>
      <c r="N373">
        <v>1</v>
      </c>
      <c r="O373" s="1">
        <v>44540.439143518517</v>
      </c>
      <c r="P373" s="1">
        <v>44540.443969907406</v>
      </c>
      <c r="Q373">
        <v>284</v>
      </c>
      <c r="R373">
        <v>133</v>
      </c>
      <c r="S373" t="b">
        <v>0</v>
      </c>
      <c r="T373" t="s">
        <v>88</v>
      </c>
      <c r="U373" t="b">
        <v>0</v>
      </c>
      <c r="V373" t="s">
        <v>125</v>
      </c>
      <c r="W373" s="1">
        <v>44540.443969907406</v>
      </c>
      <c r="X373">
        <v>133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66</v>
      </c>
      <c r="AE373">
        <v>52</v>
      </c>
      <c r="AF373">
        <v>0</v>
      </c>
      <c r="AG373">
        <v>1</v>
      </c>
      <c r="AH373" t="s">
        <v>88</v>
      </c>
      <c r="AI373" t="s">
        <v>88</v>
      </c>
      <c r="AJ373" t="s">
        <v>88</v>
      </c>
      <c r="AK373" t="s">
        <v>88</v>
      </c>
      <c r="AL373" t="s">
        <v>88</v>
      </c>
      <c r="AM373" t="s">
        <v>88</v>
      </c>
      <c r="AN373" t="s">
        <v>88</v>
      </c>
      <c r="AO373" t="s">
        <v>88</v>
      </c>
      <c r="AP373" t="s">
        <v>88</v>
      </c>
      <c r="AQ373" t="s">
        <v>88</v>
      </c>
      <c r="AR373" t="s">
        <v>88</v>
      </c>
      <c r="AS373" t="s">
        <v>88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962</v>
      </c>
      <c r="B374" t="s">
        <v>80</v>
      </c>
      <c r="C374" t="s">
        <v>726</v>
      </c>
      <c r="D374" t="s">
        <v>82</v>
      </c>
      <c r="E374" s="2" t="str">
        <f>HYPERLINK("capsilon://?command=openfolder&amp;siteaddress=FAM.docvelocity-na8.net&amp;folderid=FX2D663007-02FC-1387-6A5D-56A83FE69701","FX21112609")</f>
        <v>FX21112609</v>
      </c>
      <c r="F374" t="s">
        <v>19</v>
      </c>
      <c r="G374" t="s">
        <v>19</v>
      </c>
      <c r="H374" t="s">
        <v>83</v>
      </c>
      <c r="I374" t="s">
        <v>961</v>
      </c>
      <c r="J374">
        <v>66</v>
      </c>
      <c r="K374" t="s">
        <v>85</v>
      </c>
      <c r="L374" t="s">
        <v>86</v>
      </c>
      <c r="M374" t="s">
        <v>87</v>
      </c>
      <c r="N374">
        <v>2</v>
      </c>
      <c r="O374" s="1">
        <v>44540.444548611114</v>
      </c>
      <c r="P374" s="1">
        <v>44540.499085648145</v>
      </c>
      <c r="Q374">
        <v>848</v>
      </c>
      <c r="R374">
        <v>3864</v>
      </c>
      <c r="S374" t="b">
        <v>0</v>
      </c>
      <c r="T374" t="s">
        <v>88</v>
      </c>
      <c r="U374" t="b">
        <v>1</v>
      </c>
      <c r="V374" t="s">
        <v>458</v>
      </c>
      <c r="W374" s="1">
        <v>44540.486678240741</v>
      </c>
      <c r="X374">
        <v>2780</v>
      </c>
      <c r="Y374">
        <v>52</v>
      </c>
      <c r="Z374">
        <v>0</v>
      </c>
      <c r="AA374">
        <v>52</v>
      </c>
      <c r="AB374">
        <v>0</v>
      </c>
      <c r="AC374">
        <v>31</v>
      </c>
      <c r="AD374">
        <v>14</v>
      </c>
      <c r="AE374">
        <v>0</v>
      </c>
      <c r="AF374">
        <v>0</v>
      </c>
      <c r="AG374">
        <v>0</v>
      </c>
      <c r="AH374" t="s">
        <v>89</v>
      </c>
      <c r="AI374" s="1">
        <v>44540.499085648145</v>
      </c>
      <c r="AJ374">
        <v>925</v>
      </c>
      <c r="AK374">
        <v>12</v>
      </c>
      <c r="AL374">
        <v>0</v>
      </c>
      <c r="AM374">
        <v>12</v>
      </c>
      <c r="AN374">
        <v>0</v>
      </c>
      <c r="AO374">
        <v>11</v>
      </c>
      <c r="AP374">
        <v>2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963</v>
      </c>
      <c r="B375" t="s">
        <v>80</v>
      </c>
      <c r="C375" t="s">
        <v>964</v>
      </c>
      <c r="D375" t="s">
        <v>82</v>
      </c>
      <c r="E375" s="2" t="str">
        <f>HYPERLINK("capsilon://?command=openfolder&amp;siteaddress=FAM.docvelocity-na8.net&amp;folderid=FXC0E18413-C2ED-A4DA-561C-8E116C4DECE6","FX21124094")</f>
        <v>FX21124094</v>
      </c>
      <c r="F375" t="s">
        <v>19</v>
      </c>
      <c r="G375" t="s">
        <v>19</v>
      </c>
      <c r="H375" t="s">
        <v>83</v>
      </c>
      <c r="I375" t="s">
        <v>965</v>
      </c>
      <c r="J375">
        <v>66</v>
      </c>
      <c r="K375" t="s">
        <v>85</v>
      </c>
      <c r="L375" t="s">
        <v>86</v>
      </c>
      <c r="M375" t="s">
        <v>87</v>
      </c>
      <c r="N375">
        <v>1</v>
      </c>
      <c r="O375" s="1">
        <v>44540.455706018518</v>
      </c>
      <c r="P375" s="1">
        <v>44540.493275462963</v>
      </c>
      <c r="Q375">
        <v>2558</v>
      </c>
      <c r="R375">
        <v>688</v>
      </c>
      <c r="S375" t="b">
        <v>0</v>
      </c>
      <c r="T375" t="s">
        <v>88</v>
      </c>
      <c r="U375" t="b">
        <v>0</v>
      </c>
      <c r="V375" t="s">
        <v>125</v>
      </c>
      <c r="W375" s="1">
        <v>44540.493275462963</v>
      </c>
      <c r="X375">
        <v>88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66</v>
      </c>
      <c r="AE375">
        <v>52</v>
      </c>
      <c r="AF375">
        <v>0</v>
      </c>
      <c r="AG375">
        <v>1</v>
      </c>
      <c r="AH375" t="s">
        <v>88</v>
      </c>
      <c r="AI375" t="s">
        <v>88</v>
      </c>
      <c r="AJ375" t="s">
        <v>88</v>
      </c>
      <c r="AK375" t="s">
        <v>88</v>
      </c>
      <c r="AL375" t="s">
        <v>88</v>
      </c>
      <c r="AM375" t="s">
        <v>88</v>
      </c>
      <c r="AN375" t="s">
        <v>88</v>
      </c>
      <c r="AO375" t="s">
        <v>88</v>
      </c>
      <c r="AP375" t="s">
        <v>88</v>
      </c>
      <c r="AQ375" t="s">
        <v>88</v>
      </c>
      <c r="AR375" t="s">
        <v>88</v>
      </c>
      <c r="AS375" t="s">
        <v>88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966</v>
      </c>
      <c r="B376" t="s">
        <v>80</v>
      </c>
      <c r="C376" t="s">
        <v>433</v>
      </c>
      <c r="D376" t="s">
        <v>82</v>
      </c>
      <c r="E376" s="2" t="str">
        <f>HYPERLINK("capsilon://?command=openfolder&amp;siteaddress=FAM.docvelocity-na8.net&amp;folderid=FXC21DEF09-0EC3-F6DC-4AA4-AC190A748C49","FX21123519")</f>
        <v>FX21123519</v>
      </c>
      <c r="F376" t="s">
        <v>19</v>
      </c>
      <c r="G376" t="s">
        <v>19</v>
      </c>
      <c r="H376" t="s">
        <v>83</v>
      </c>
      <c r="I376" t="s">
        <v>967</v>
      </c>
      <c r="J376">
        <v>32</v>
      </c>
      <c r="K376" t="s">
        <v>85</v>
      </c>
      <c r="L376" t="s">
        <v>86</v>
      </c>
      <c r="M376" t="s">
        <v>87</v>
      </c>
      <c r="N376">
        <v>2</v>
      </c>
      <c r="O376" s="1">
        <v>44540.469409722224</v>
      </c>
      <c r="P376" s="1">
        <v>44540.485868055555</v>
      </c>
      <c r="Q376">
        <v>821</v>
      </c>
      <c r="R376">
        <v>601</v>
      </c>
      <c r="S376" t="b">
        <v>0</v>
      </c>
      <c r="T376" t="s">
        <v>88</v>
      </c>
      <c r="U376" t="b">
        <v>0</v>
      </c>
      <c r="V376" t="s">
        <v>132</v>
      </c>
      <c r="W376" s="1">
        <v>44540.483518518522</v>
      </c>
      <c r="X376">
        <v>436</v>
      </c>
      <c r="Y376">
        <v>0</v>
      </c>
      <c r="Z376">
        <v>0</v>
      </c>
      <c r="AA376">
        <v>0</v>
      </c>
      <c r="AB376">
        <v>27</v>
      </c>
      <c r="AC376">
        <v>0</v>
      </c>
      <c r="AD376">
        <v>32</v>
      </c>
      <c r="AE376">
        <v>0</v>
      </c>
      <c r="AF376">
        <v>0</v>
      </c>
      <c r="AG376">
        <v>0</v>
      </c>
      <c r="AH376" t="s">
        <v>89</v>
      </c>
      <c r="AI376" s="1">
        <v>44540.485868055555</v>
      </c>
      <c r="AJ376">
        <v>134</v>
      </c>
      <c r="AK376">
        <v>0</v>
      </c>
      <c r="AL376">
        <v>0</v>
      </c>
      <c r="AM376">
        <v>0</v>
      </c>
      <c r="AN376">
        <v>27</v>
      </c>
      <c r="AO376">
        <v>0</v>
      </c>
      <c r="AP376">
        <v>32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968</v>
      </c>
      <c r="B377" t="s">
        <v>80</v>
      </c>
      <c r="C377" t="s">
        <v>969</v>
      </c>
      <c r="D377" t="s">
        <v>82</v>
      </c>
      <c r="E377" s="2" t="str">
        <f>HYPERLINK("capsilon://?command=openfolder&amp;siteaddress=FAM.docvelocity-na8.net&amp;folderid=FXAC27673A-BC6F-E09A-F267-F8BBF5F4B4D0","FX21111257")</f>
        <v>FX21111257</v>
      </c>
      <c r="F377" t="s">
        <v>19</v>
      </c>
      <c r="G377" t="s">
        <v>19</v>
      </c>
      <c r="H377" t="s">
        <v>83</v>
      </c>
      <c r="I377" t="s">
        <v>970</v>
      </c>
      <c r="J377">
        <v>93</v>
      </c>
      <c r="K377" t="s">
        <v>85</v>
      </c>
      <c r="L377" t="s">
        <v>86</v>
      </c>
      <c r="M377" t="s">
        <v>87</v>
      </c>
      <c r="N377">
        <v>1</v>
      </c>
      <c r="O377" s="1">
        <v>44540.476875</v>
      </c>
      <c r="P377" s="1">
        <v>44540.492245370369</v>
      </c>
      <c r="Q377">
        <v>1051</v>
      </c>
      <c r="R377">
        <v>277</v>
      </c>
      <c r="S377" t="b">
        <v>0</v>
      </c>
      <c r="T377" t="s">
        <v>88</v>
      </c>
      <c r="U377" t="b">
        <v>0</v>
      </c>
      <c r="V377" t="s">
        <v>125</v>
      </c>
      <c r="W377" s="1">
        <v>44540.492245370369</v>
      </c>
      <c r="X377">
        <v>177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93</v>
      </c>
      <c r="AE377">
        <v>88</v>
      </c>
      <c r="AF377">
        <v>0</v>
      </c>
      <c r="AG377">
        <v>5</v>
      </c>
      <c r="AH377" t="s">
        <v>88</v>
      </c>
      <c r="AI377" t="s">
        <v>88</v>
      </c>
      <c r="AJ377" t="s">
        <v>88</v>
      </c>
      <c r="AK377" t="s">
        <v>88</v>
      </c>
      <c r="AL377" t="s">
        <v>88</v>
      </c>
      <c r="AM377" t="s">
        <v>88</v>
      </c>
      <c r="AN377" t="s">
        <v>88</v>
      </c>
      <c r="AO377" t="s">
        <v>88</v>
      </c>
      <c r="AP377" t="s">
        <v>88</v>
      </c>
      <c r="AQ377" t="s">
        <v>88</v>
      </c>
      <c r="AR377" t="s">
        <v>88</v>
      </c>
      <c r="AS377" t="s">
        <v>88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971</v>
      </c>
      <c r="B378" t="s">
        <v>80</v>
      </c>
      <c r="C378" t="s">
        <v>969</v>
      </c>
      <c r="D378" t="s">
        <v>82</v>
      </c>
      <c r="E378" s="2" t="str">
        <f>HYPERLINK("capsilon://?command=openfolder&amp;siteaddress=FAM.docvelocity-na8.net&amp;folderid=FXAC27673A-BC6F-E09A-F267-F8BBF5F4B4D0","FX21111257")</f>
        <v>FX21111257</v>
      </c>
      <c r="F378" t="s">
        <v>19</v>
      </c>
      <c r="G378" t="s">
        <v>19</v>
      </c>
      <c r="H378" t="s">
        <v>83</v>
      </c>
      <c r="I378" t="s">
        <v>972</v>
      </c>
      <c r="J378">
        <v>66</v>
      </c>
      <c r="K378" t="s">
        <v>85</v>
      </c>
      <c r="L378" t="s">
        <v>86</v>
      </c>
      <c r="M378" t="s">
        <v>87</v>
      </c>
      <c r="N378">
        <v>2</v>
      </c>
      <c r="O378" s="1">
        <v>44540.477152777778</v>
      </c>
      <c r="P378" s="1">
        <v>44540.490601851852</v>
      </c>
      <c r="Q378">
        <v>416</v>
      </c>
      <c r="R378">
        <v>746</v>
      </c>
      <c r="S378" t="b">
        <v>0</v>
      </c>
      <c r="T378" t="s">
        <v>88</v>
      </c>
      <c r="U378" t="b">
        <v>0</v>
      </c>
      <c r="V378" t="s">
        <v>136</v>
      </c>
      <c r="W378" s="1">
        <v>44540.487175925926</v>
      </c>
      <c r="X378">
        <v>505</v>
      </c>
      <c r="Y378">
        <v>52</v>
      </c>
      <c r="Z378">
        <v>0</v>
      </c>
      <c r="AA378">
        <v>52</v>
      </c>
      <c r="AB378">
        <v>0</v>
      </c>
      <c r="AC378">
        <v>25</v>
      </c>
      <c r="AD378">
        <v>14</v>
      </c>
      <c r="AE378">
        <v>0</v>
      </c>
      <c r="AF378">
        <v>0</v>
      </c>
      <c r="AG378">
        <v>0</v>
      </c>
      <c r="AH378" t="s">
        <v>319</v>
      </c>
      <c r="AI378" s="1">
        <v>44540.490601851852</v>
      </c>
      <c r="AJ378">
        <v>241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14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973</v>
      </c>
      <c r="B379" t="s">
        <v>80</v>
      </c>
      <c r="C379" t="s">
        <v>974</v>
      </c>
      <c r="D379" t="s">
        <v>82</v>
      </c>
      <c r="E379" s="2" t="str">
        <f>HYPERLINK("capsilon://?command=openfolder&amp;siteaddress=FAM.docvelocity-na8.net&amp;folderid=FXEB2A7417-58DC-9CDD-C4F7-95E432529106","FX21114573")</f>
        <v>FX21114573</v>
      </c>
      <c r="F379" t="s">
        <v>19</v>
      </c>
      <c r="G379" t="s">
        <v>19</v>
      </c>
      <c r="H379" t="s">
        <v>83</v>
      </c>
      <c r="I379" t="s">
        <v>975</v>
      </c>
      <c r="J379">
        <v>66</v>
      </c>
      <c r="K379" t="s">
        <v>85</v>
      </c>
      <c r="L379" t="s">
        <v>86</v>
      </c>
      <c r="M379" t="s">
        <v>87</v>
      </c>
      <c r="N379">
        <v>2</v>
      </c>
      <c r="O379" s="1">
        <v>44540.49082175926</v>
      </c>
      <c r="P379" s="1">
        <v>44540.507453703707</v>
      </c>
      <c r="Q379">
        <v>140</v>
      </c>
      <c r="R379">
        <v>1297</v>
      </c>
      <c r="S379" t="b">
        <v>0</v>
      </c>
      <c r="T379" t="s">
        <v>88</v>
      </c>
      <c r="U379" t="b">
        <v>0</v>
      </c>
      <c r="V379" t="s">
        <v>98</v>
      </c>
      <c r="W379" s="1">
        <v>44540.496898148151</v>
      </c>
      <c r="X379">
        <v>399</v>
      </c>
      <c r="Y379">
        <v>52</v>
      </c>
      <c r="Z379">
        <v>0</v>
      </c>
      <c r="AA379">
        <v>52</v>
      </c>
      <c r="AB379">
        <v>0</v>
      </c>
      <c r="AC379">
        <v>28</v>
      </c>
      <c r="AD379">
        <v>14</v>
      </c>
      <c r="AE379">
        <v>0</v>
      </c>
      <c r="AF379">
        <v>0</v>
      </c>
      <c r="AG379">
        <v>0</v>
      </c>
      <c r="AH379" t="s">
        <v>99</v>
      </c>
      <c r="AI379" s="1">
        <v>44540.507453703707</v>
      </c>
      <c r="AJ379">
        <v>898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13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976</v>
      </c>
      <c r="B380" t="s">
        <v>80</v>
      </c>
      <c r="C380" t="s">
        <v>969</v>
      </c>
      <c r="D380" t="s">
        <v>82</v>
      </c>
      <c r="E380" s="2" t="str">
        <f>HYPERLINK("capsilon://?command=openfolder&amp;siteaddress=FAM.docvelocity-na8.net&amp;folderid=FXAC27673A-BC6F-E09A-F267-F8BBF5F4B4D0","FX21111257")</f>
        <v>FX21111257</v>
      </c>
      <c r="F380" t="s">
        <v>19</v>
      </c>
      <c r="G380" t="s">
        <v>19</v>
      </c>
      <c r="H380" t="s">
        <v>83</v>
      </c>
      <c r="I380" t="s">
        <v>970</v>
      </c>
      <c r="J380">
        <v>345</v>
      </c>
      <c r="K380" t="s">
        <v>85</v>
      </c>
      <c r="L380" t="s">
        <v>86</v>
      </c>
      <c r="M380" t="s">
        <v>87</v>
      </c>
      <c r="N380">
        <v>2</v>
      </c>
      <c r="O380" s="1">
        <v>44540.493877314817</v>
      </c>
      <c r="P380" s="1">
        <v>44540.579467592594</v>
      </c>
      <c r="Q380">
        <v>3174</v>
      </c>
      <c r="R380">
        <v>4221</v>
      </c>
      <c r="S380" t="b">
        <v>0</v>
      </c>
      <c r="T380" t="s">
        <v>88</v>
      </c>
      <c r="U380" t="b">
        <v>1</v>
      </c>
      <c r="V380" t="s">
        <v>146</v>
      </c>
      <c r="W380" s="1">
        <v>44540.531817129631</v>
      </c>
      <c r="X380">
        <v>3050</v>
      </c>
      <c r="Y380">
        <v>328</v>
      </c>
      <c r="Z380">
        <v>0</v>
      </c>
      <c r="AA380">
        <v>328</v>
      </c>
      <c r="AB380">
        <v>0</v>
      </c>
      <c r="AC380">
        <v>205</v>
      </c>
      <c r="AD380">
        <v>17</v>
      </c>
      <c r="AE380">
        <v>0</v>
      </c>
      <c r="AF380">
        <v>0</v>
      </c>
      <c r="AG380">
        <v>0</v>
      </c>
      <c r="AH380" t="s">
        <v>168</v>
      </c>
      <c r="AI380" s="1">
        <v>44540.579467592594</v>
      </c>
      <c r="AJ380">
        <v>829</v>
      </c>
      <c r="AK380">
        <v>4</v>
      </c>
      <c r="AL380">
        <v>0</v>
      </c>
      <c r="AM380">
        <v>4</v>
      </c>
      <c r="AN380">
        <v>0</v>
      </c>
      <c r="AO380">
        <v>4</v>
      </c>
      <c r="AP380">
        <v>13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977</v>
      </c>
      <c r="B381" t="s">
        <v>80</v>
      </c>
      <c r="C381" t="s">
        <v>964</v>
      </c>
      <c r="D381" t="s">
        <v>82</v>
      </c>
      <c r="E381" s="2" t="str">
        <f>HYPERLINK("capsilon://?command=openfolder&amp;siteaddress=FAM.docvelocity-na8.net&amp;folderid=FXC0E18413-C2ED-A4DA-561C-8E116C4DECE6","FX21124094")</f>
        <v>FX21124094</v>
      </c>
      <c r="F381" t="s">
        <v>19</v>
      </c>
      <c r="G381" t="s">
        <v>19</v>
      </c>
      <c r="H381" t="s">
        <v>83</v>
      </c>
      <c r="I381" t="s">
        <v>965</v>
      </c>
      <c r="J381">
        <v>38</v>
      </c>
      <c r="K381" t="s">
        <v>85</v>
      </c>
      <c r="L381" t="s">
        <v>86</v>
      </c>
      <c r="M381" t="s">
        <v>87</v>
      </c>
      <c r="N381">
        <v>2</v>
      </c>
      <c r="O381" s="1">
        <v>44540.494641203702</v>
      </c>
      <c r="P381" s="1">
        <v>44540.53</v>
      </c>
      <c r="Q381">
        <v>2083</v>
      </c>
      <c r="R381">
        <v>972</v>
      </c>
      <c r="S381" t="b">
        <v>0</v>
      </c>
      <c r="T381" t="s">
        <v>88</v>
      </c>
      <c r="U381" t="b">
        <v>1</v>
      </c>
      <c r="V381" t="s">
        <v>153</v>
      </c>
      <c r="W381" s="1">
        <v>44540.516238425924</v>
      </c>
      <c r="X381">
        <v>472</v>
      </c>
      <c r="Y381">
        <v>37</v>
      </c>
      <c r="Z381">
        <v>0</v>
      </c>
      <c r="AA381">
        <v>37</v>
      </c>
      <c r="AB381">
        <v>0</v>
      </c>
      <c r="AC381">
        <v>15</v>
      </c>
      <c r="AD381">
        <v>1</v>
      </c>
      <c r="AE381">
        <v>0</v>
      </c>
      <c r="AF381">
        <v>0</v>
      </c>
      <c r="AG381">
        <v>0</v>
      </c>
      <c r="AH381" t="s">
        <v>168</v>
      </c>
      <c r="AI381" s="1">
        <v>44540.53</v>
      </c>
      <c r="AJ381">
        <v>452</v>
      </c>
      <c r="AK381">
        <v>2</v>
      </c>
      <c r="AL381">
        <v>0</v>
      </c>
      <c r="AM381">
        <v>2</v>
      </c>
      <c r="AN381">
        <v>0</v>
      </c>
      <c r="AO381">
        <v>2</v>
      </c>
      <c r="AP381">
        <v>-1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978</v>
      </c>
      <c r="B382" t="s">
        <v>80</v>
      </c>
      <c r="C382" t="s">
        <v>979</v>
      </c>
      <c r="D382" t="s">
        <v>82</v>
      </c>
      <c r="E382" s="2" t="str">
        <f>HYPERLINK("capsilon://?command=openfolder&amp;siteaddress=FAM.docvelocity-na8.net&amp;folderid=FX5B48A63A-2DC9-6AD0-F3D9-773798DB392B","FX2112398")</f>
        <v>FX2112398</v>
      </c>
      <c r="F382" t="s">
        <v>19</v>
      </c>
      <c r="G382" t="s">
        <v>19</v>
      </c>
      <c r="H382" t="s">
        <v>83</v>
      </c>
      <c r="I382" t="s">
        <v>980</v>
      </c>
      <c r="J382">
        <v>28</v>
      </c>
      <c r="K382" t="s">
        <v>85</v>
      </c>
      <c r="L382" t="s">
        <v>86</v>
      </c>
      <c r="M382" t="s">
        <v>87</v>
      </c>
      <c r="N382">
        <v>2</v>
      </c>
      <c r="O382" s="1">
        <v>44540.495486111111</v>
      </c>
      <c r="P382" s="1">
        <v>44540.528113425928</v>
      </c>
      <c r="Q382">
        <v>2470</v>
      </c>
      <c r="R382">
        <v>349</v>
      </c>
      <c r="S382" t="b">
        <v>0</v>
      </c>
      <c r="T382" t="s">
        <v>88</v>
      </c>
      <c r="U382" t="b">
        <v>0</v>
      </c>
      <c r="V382" t="s">
        <v>125</v>
      </c>
      <c r="W382" s="1">
        <v>44540.516226851854</v>
      </c>
      <c r="X382">
        <v>79</v>
      </c>
      <c r="Y382">
        <v>21</v>
      </c>
      <c r="Z382">
        <v>0</v>
      </c>
      <c r="AA382">
        <v>21</v>
      </c>
      <c r="AB382">
        <v>0</v>
      </c>
      <c r="AC382">
        <v>4</v>
      </c>
      <c r="AD382">
        <v>7</v>
      </c>
      <c r="AE382">
        <v>0</v>
      </c>
      <c r="AF382">
        <v>0</v>
      </c>
      <c r="AG382">
        <v>0</v>
      </c>
      <c r="AH382" t="s">
        <v>89</v>
      </c>
      <c r="AI382" s="1">
        <v>44540.528113425928</v>
      </c>
      <c r="AJ382">
        <v>254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7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981</v>
      </c>
      <c r="B383" t="s">
        <v>80</v>
      </c>
      <c r="C383" t="s">
        <v>982</v>
      </c>
      <c r="D383" t="s">
        <v>82</v>
      </c>
      <c r="E383" s="2" t="str">
        <f>HYPERLINK("capsilon://?command=openfolder&amp;siteaddress=FAM.docvelocity-na8.net&amp;folderid=FX18B80C4F-6816-0FEB-D8AB-FB63F155D22B","FX21115848")</f>
        <v>FX21115848</v>
      </c>
      <c r="F383" t="s">
        <v>19</v>
      </c>
      <c r="G383" t="s">
        <v>19</v>
      </c>
      <c r="H383" t="s">
        <v>83</v>
      </c>
      <c r="I383" t="s">
        <v>983</v>
      </c>
      <c r="J383">
        <v>66</v>
      </c>
      <c r="K383" t="s">
        <v>85</v>
      </c>
      <c r="L383" t="s">
        <v>86</v>
      </c>
      <c r="M383" t="s">
        <v>87</v>
      </c>
      <c r="N383">
        <v>1</v>
      </c>
      <c r="O383" s="1">
        <v>44531.649918981479</v>
      </c>
      <c r="P383" s="1">
        <v>44532.337164351855</v>
      </c>
      <c r="Q383">
        <v>59184</v>
      </c>
      <c r="R383">
        <v>194</v>
      </c>
      <c r="S383" t="b">
        <v>0</v>
      </c>
      <c r="T383" t="s">
        <v>88</v>
      </c>
      <c r="U383" t="b">
        <v>0</v>
      </c>
      <c r="V383" t="s">
        <v>160</v>
      </c>
      <c r="W383" s="1">
        <v>44532.337164351855</v>
      </c>
      <c r="X383">
        <v>87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66</v>
      </c>
      <c r="AE383">
        <v>52</v>
      </c>
      <c r="AF383">
        <v>0</v>
      </c>
      <c r="AG383">
        <v>1</v>
      </c>
      <c r="AH383" t="s">
        <v>88</v>
      </c>
      <c r="AI383" t="s">
        <v>88</v>
      </c>
      <c r="AJ383" t="s">
        <v>88</v>
      </c>
      <c r="AK383" t="s">
        <v>88</v>
      </c>
      <c r="AL383" t="s">
        <v>88</v>
      </c>
      <c r="AM383" t="s">
        <v>88</v>
      </c>
      <c r="AN383" t="s">
        <v>88</v>
      </c>
      <c r="AO383" t="s">
        <v>88</v>
      </c>
      <c r="AP383" t="s">
        <v>88</v>
      </c>
      <c r="AQ383" t="s">
        <v>88</v>
      </c>
      <c r="AR383" t="s">
        <v>88</v>
      </c>
      <c r="AS383" t="s">
        <v>88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984</v>
      </c>
      <c r="B384" t="s">
        <v>80</v>
      </c>
      <c r="C384" t="s">
        <v>151</v>
      </c>
      <c r="D384" t="s">
        <v>82</v>
      </c>
      <c r="E384" s="2" t="str">
        <f>HYPERLINK("capsilon://?command=openfolder&amp;siteaddress=FAM.docvelocity-na8.net&amp;folderid=FXF76116A9-C038-106A-1336-4AD44F20583E","FX21116975")</f>
        <v>FX21116975</v>
      </c>
      <c r="F384" t="s">
        <v>19</v>
      </c>
      <c r="G384" t="s">
        <v>19</v>
      </c>
      <c r="H384" t="s">
        <v>83</v>
      </c>
      <c r="I384" t="s">
        <v>985</v>
      </c>
      <c r="J384">
        <v>58</v>
      </c>
      <c r="K384" t="s">
        <v>85</v>
      </c>
      <c r="L384" t="s">
        <v>86</v>
      </c>
      <c r="M384" t="s">
        <v>87</v>
      </c>
      <c r="N384">
        <v>2</v>
      </c>
      <c r="O384" s="1">
        <v>44540.52003472222</v>
      </c>
      <c r="P384" s="1">
        <v>44540.569861111115</v>
      </c>
      <c r="Q384">
        <v>4046</v>
      </c>
      <c r="R384">
        <v>259</v>
      </c>
      <c r="S384" t="b">
        <v>0</v>
      </c>
      <c r="T384" t="s">
        <v>88</v>
      </c>
      <c r="U384" t="b">
        <v>0</v>
      </c>
      <c r="V384" t="s">
        <v>146</v>
      </c>
      <c r="W384" s="1">
        <v>44540.533020833333</v>
      </c>
      <c r="X384">
        <v>103</v>
      </c>
      <c r="Y384">
        <v>50</v>
      </c>
      <c r="Z384">
        <v>0</v>
      </c>
      <c r="AA384">
        <v>50</v>
      </c>
      <c r="AB384">
        <v>0</v>
      </c>
      <c r="AC384">
        <v>7</v>
      </c>
      <c r="AD384">
        <v>8</v>
      </c>
      <c r="AE384">
        <v>0</v>
      </c>
      <c r="AF384">
        <v>0</v>
      </c>
      <c r="AG384">
        <v>0</v>
      </c>
      <c r="AH384" t="s">
        <v>168</v>
      </c>
      <c r="AI384" s="1">
        <v>44540.569861111115</v>
      </c>
      <c r="AJ384">
        <v>145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8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986</v>
      </c>
      <c r="B385" t="s">
        <v>80</v>
      </c>
      <c r="C385" t="s">
        <v>151</v>
      </c>
      <c r="D385" t="s">
        <v>82</v>
      </c>
      <c r="E385" s="2" t="str">
        <f>HYPERLINK("capsilon://?command=openfolder&amp;siteaddress=FAM.docvelocity-na8.net&amp;folderid=FXF76116A9-C038-106A-1336-4AD44F20583E","FX21116975")</f>
        <v>FX21116975</v>
      </c>
      <c r="F385" t="s">
        <v>19</v>
      </c>
      <c r="G385" t="s">
        <v>19</v>
      </c>
      <c r="H385" t="s">
        <v>83</v>
      </c>
      <c r="I385" t="s">
        <v>987</v>
      </c>
      <c r="J385">
        <v>70</v>
      </c>
      <c r="K385" t="s">
        <v>85</v>
      </c>
      <c r="L385" t="s">
        <v>86</v>
      </c>
      <c r="M385" t="s">
        <v>87</v>
      </c>
      <c r="N385">
        <v>2</v>
      </c>
      <c r="O385" s="1">
        <v>44540.521064814813</v>
      </c>
      <c r="P385" s="1">
        <v>44540.573981481481</v>
      </c>
      <c r="Q385">
        <v>4259</v>
      </c>
      <c r="R385">
        <v>313</v>
      </c>
      <c r="S385" t="b">
        <v>0</v>
      </c>
      <c r="T385" t="s">
        <v>88</v>
      </c>
      <c r="U385" t="b">
        <v>0</v>
      </c>
      <c r="V385" t="s">
        <v>146</v>
      </c>
      <c r="W385" s="1">
        <v>44540.534363425926</v>
      </c>
      <c r="X385">
        <v>115</v>
      </c>
      <c r="Y385">
        <v>50</v>
      </c>
      <c r="Z385">
        <v>0</v>
      </c>
      <c r="AA385">
        <v>50</v>
      </c>
      <c r="AB385">
        <v>0</v>
      </c>
      <c r="AC385">
        <v>17</v>
      </c>
      <c r="AD385">
        <v>20</v>
      </c>
      <c r="AE385">
        <v>0</v>
      </c>
      <c r="AF385">
        <v>0</v>
      </c>
      <c r="AG385">
        <v>0</v>
      </c>
      <c r="AH385" t="s">
        <v>201</v>
      </c>
      <c r="AI385" s="1">
        <v>44540.573981481481</v>
      </c>
      <c r="AJ385">
        <v>198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20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988</v>
      </c>
      <c r="B386" t="s">
        <v>80</v>
      </c>
      <c r="C386" t="s">
        <v>151</v>
      </c>
      <c r="D386" t="s">
        <v>82</v>
      </c>
      <c r="E386" s="2" t="str">
        <f>HYPERLINK("capsilon://?command=openfolder&amp;siteaddress=FAM.docvelocity-na8.net&amp;folderid=FXF76116A9-C038-106A-1336-4AD44F20583E","FX21116975")</f>
        <v>FX21116975</v>
      </c>
      <c r="F386" t="s">
        <v>19</v>
      </c>
      <c r="G386" t="s">
        <v>19</v>
      </c>
      <c r="H386" t="s">
        <v>83</v>
      </c>
      <c r="I386" t="s">
        <v>989</v>
      </c>
      <c r="J386">
        <v>58</v>
      </c>
      <c r="K386" t="s">
        <v>85</v>
      </c>
      <c r="L386" t="s">
        <v>86</v>
      </c>
      <c r="M386" t="s">
        <v>87</v>
      </c>
      <c r="N386">
        <v>2</v>
      </c>
      <c r="O386" s="1">
        <v>44540.522048611114</v>
      </c>
      <c r="P386" s="1">
        <v>44540.576111111113</v>
      </c>
      <c r="Q386">
        <v>4404</v>
      </c>
      <c r="R386">
        <v>267</v>
      </c>
      <c r="S386" t="b">
        <v>0</v>
      </c>
      <c r="T386" t="s">
        <v>88</v>
      </c>
      <c r="U386" t="b">
        <v>0</v>
      </c>
      <c r="V386" t="s">
        <v>146</v>
      </c>
      <c r="W386" s="1">
        <v>44540.53534722222</v>
      </c>
      <c r="X386">
        <v>84</v>
      </c>
      <c r="Y386">
        <v>50</v>
      </c>
      <c r="Z386">
        <v>0</v>
      </c>
      <c r="AA386">
        <v>50</v>
      </c>
      <c r="AB386">
        <v>0</v>
      </c>
      <c r="AC386">
        <v>7</v>
      </c>
      <c r="AD386">
        <v>8</v>
      </c>
      <c r="AE386">
        <v>0</v>
      </c>
      <c r="AF386">
        <v>0</v>
      </c>
      <c r="AG386">
        <v>0</v>
      </c>
      <c r="AH386" t="s">
        <v>201</v>
      </c>
      <c r="AI386" s="1">
        <v>44540.576111111113</v>
      </c>
      <c r="AJ386">
        <v>183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8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990</v>
      </c>
      <c r="B387" t="s">
        <v>80</v>
      </c>
      <c r="C387" t="s">
        <v>151</v>
      </c>
      <c r="D387" t="s">
        <v>82</v>
      </c>
      <c r="E387" s="2" t="str">
        <f>HYPERLINK("capsilon://?command=openfolder&amp;siteaddress=FAM.docvelocity-na8.net&amp;folderid=FXF76116A9-C038-106A-1336-4AD44F20583E","FX21116975")</f>
        <v>FX21116975</v>
      </c>
      <c r="F387" t="s">
        <v>19</v>
      </c>
      <c r="G387" t="s">
        <v>19</v>
      </c>
      <c r="H387" t="s">
        <v>83</v>
      </c>
      <c r="I387" t="s">
        <v>991</v>
      </c>
      <c r="J387">
        <v>70</v>
      </c>
      <c r="K387" t="s">
        <v>85</v>
      </c>
      <c r="L387" t="s">
        <v>86</v>
      </c>
      <c r="M387" t="s">
        <v>87</v>
      </c>
      <c r="N387">
        <v>2</v>
      </c>
      <c r="O387" s="1">
        <v>44540.523310185185</v>
      </c>
      <c r="P387" s="1">
        <v>44540.578136574077</v>
      </c>
      <c r="Q387">
        <v>4438</v>
      </c>
      <c r="R387">
        <v>299</v>
      </c>
      <c r="S387" t="b">
        <v>0</v>
      </c>
      <c r="T387" t="s">
        <v>88</v>
      </c>
      <c r="U387" t="b">
        <v>0</v>
      </c>
      <c r="V387" t="s">
        <v>146</v>
      </c>
      <c r="W387" s="1">
        <v>44540.536805555559</v>
      </c>
      <c r="X387">
        <v>125</v>
      </c>
      <c r="Y387">
        <v>50</v>
      </c>
      <c r="Z387">
        <v>0</v>
      </c>
      <c r="AA387">
        <v>50</v>
      </c>
      <c r="AB387">
        <v>0</v>
      </c>
      <c r="AC387">
        <v>17</v>
      </c>
      <c r="AD387">
        <v>20</v>
      </c>
      <c r="AE387">
        <v>0</v>
      </c>
      <c r="AF387">
        <v>0</v>
      </c>
      <c r="AG387">
        <v>0</v>
      </c>
      <c r="AH387" t="s">
        <v>201</v>
      </c>
      <c r="AI387" s="1">
        <v>44540.578136574077</v>
      </c>
      <c r="AJ387">
        <v>174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992</v>
      </c>
      <c r="B388" t="s">
        <v>80</v>
      </c>
      <c r="C388" t="s">
        <v>993</v>
      </c>
      <c r="D388" t="s">
        <v>82</v>
      </c>
      <c r="E388" s="2" t="str">
        <f>HYPERLINK("capsilon://?command=openfolder&amp;siteaddress=FAM.docvelocity-na8.net&amp;folderid=FX36FC6FA0-DB51-33F3-2DF2-68645F73EF19","FX21123434")</f>
        <v>FX21123434</v>
      </c>
      <c r="F388" t="s">
        <v>19</v>
      </c>
      <c r="G388" t="s">
        <v>19</v>
      </c>
      <c r="H388" t="s">
        <v>83</v>
      </c>
      <c r="I388" t="s">
        <v>994</v>
      </c>
      <c r="J388">
        <v>116</v>
      </c>
      <c r="K388" t="s">
        <v>85</v>
      </c>
      <c r="L388" t="s">
        <v>86</v>
      </c>
      <c r="M388" t="s">
        <v>87</v>
      </c>
      <c r="N388">
        <v>1</v>
      </c>
      <c r="O388" s="1">
        <v>44540.565694444442</v>
      </c>
      <c r="P388" s="1">
        <v>44540.572175925925</v>
      </c>
      <c r="Q388">
        <v>293</v>
      </c>
      <c r="R388">
        <v>267</v>
      </c>
      <c r="S388" t="b">
        <v>0</v>
      </c>
      <c r="T388" t="s">
        <v>88</v>
      </c>
      <c r="U388" t="b">
        <v>0</v>
      </c>
      <c r="V388" t="s">
        <v>125</v>
      </c>
      <c r="W388" s="1">
        <v>44540.572175925925</v>
      </c>
      <c r="X388">
        <v>95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116</v>
      </c>
      <c r="AE388">
        <v>111</v>
      </c>
      <c r="AF388">
        <v>0</v>
      </c>
      <c r="AG388">
        <v>3</v>
      </c>
      <c r="AH388" t="s">
        <v>88</v>
      </c>
      <c r="AI388" t="s">
        <v>88</v>
      </c>
      <c r="AJ388" t="s">
        <v>88</v>
      </c>
      <c r="AK388" t="s">
        <v>88</v>
      </c>
      <c r="AL388" t="s">
        <v>88</v>
      </c>
      <c r="AM388" t="s">
        <v>88</v>
      </c>
      <c r="AN388" t="s">
        <v>88</v>
      </c>
      <c r="AO388" t="s">
        <v>88</v>
      </c>
      <c r="AP388" t="s">
        <v>88</v>
      </c>
      <c r="AQ388" t="s">
        <v>88</v>
      </c>
      <c r="AR388" t="s">
        <v>88</v>
      </c>
      <c r="AS388" t="s">
        <v>88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995</v>
      </c>
      <c r="B389" t="s">
        <v>80</v>
      </c>
      <c r="C389" t="s">
        <v>752</v>
      </c>
      <c r="D389" t="s">
        <v>82</v>
      </c>
      <c r="E389" s="2" t="str">
        <f>HYPERLINK("capsilon://?command=openfolder&amp;siteaddress=FAM.docvelocity-na8.net&amp;folderid=FXF16EFE2E-AFCE-A842-9AE4-2A6CD949D85F","FX21115581")</f>
        <v>FX21115581</v>
      </c>
      <c r="F389" t="s">
        <v>19</v>
      </c>
      <c r="G389" t="s">
        <v>19</v>
      </c>
      <c r="H389" t="s">
        <v>83</v>
      </c>
      <c r="I389" t="s">
        <v>996</v>
      </c>
      <c r="J389">
        <v>66</v>
      </c>
      <c r="K389" t="s">
        <v>85</v>
      </c>
      <c r="L389" t="s">
        <v>86</v>
      </c>
      <c r="M389" t="s">
        <v>87</v>
      </c>
      <c r="N389">
        <v>2</v>
      </c>
      <c r="O389" s="1">
        <v>44540.576122685183</v>
      </c>
      <c r="P389" s="1">
        <v>44540.605312500003</v>
      </c>
      <c r="Q389">
        <v>1546</v>
      </c>
      <c r="R389">
        <v>976</v>
      </c>
      <c r="S389" t="b">
        <v>0</v>
      </c>
      <c r="T389" t="s">
        <v>88</v>
      </c>
      <c r="U389" t="b">
        <v>0</v>
      </c>
      <c r="V389" t="s">
        <v>132</v>
      </c>
      <c r="W389" s="1">
        <v>44540.587002314816</v>
      </c>
      <c r="X389">
        <v>668</v>
      </c>
      <c r="Y389">
        <v>52</v>
      </c>
      <c r="Z389">
        <v>0</v>
      </c>
      <c r="AA389">
        <v>52</v>
      </c>
      <c r="AB389">
        <v>0</v>
      </c>
      <c r="AC389">
        <v>40</v>
      </c>
      <c r="AD389">
        <v>14</v>
      </c>
      <c r="AE389">
        <v>0</v>
      </c>
      <c r="AF389">
        <v>0</v>
      </c>
      <c r="AG389">
        <v>0</v>
      </c>
      <c r="AH389" t="s">
        <v>201</v>
      </c>
      <c r="AI389" s="1">
        <v>44540.605312500003</v>
      </c>
      <c r="AJ389">
        <v>291</v>
      </c>
      <c r="AK389">
        <v>1</v>
      </c>
      <c r="AL389">
        <v>0</v>
      </c>
      <c r="AM389">
        <v>1</v>
      </c>
      <c r="AN389">
        <v>0</v>
      </c>
      <c r="AO389">
        <v>1</v>
      </c>
      <c r="AP389">
        <v>13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997</v>
      </c>
      <c r="B390" t="s">
        <v>80</v>
      </c>
      <c r="C390" t="s">
        <v>993</v>
      </c>
      <c r="D390" t="s">
        <v>82</v>
      </c>
      <c r="E390" s="2" t="str">
        <f>HYPERLINK("capsilon://?command=openfolder&amp;siteaddress=FAM.docvelocity-na8.net&amp;folderid=FX36FC6FA0-DB51-33F3-2DF2-68645F73EF19","FX21123434")</f>
        <v>FX21123434</v>
      </c>
      <c r="F390" t="s">
        <v>19</v>
      </c>
      <c r="G390" t="s">
        <v>19</v>
      </c>
      <c r="H390" t="s">
        <v>83</v>
      </c>
      <c r="I390" t="s">
        <v>994</v>
      </c>
      <c r="J390">
        <v>271</v>
      </c>
      <c r="K390" t="s">
        <v>85</v>
      </c>
      <c r="L390" t="s">
        <v>86</v>
      </c>
      <c r="M390" t="s">
        <v>87</v>
      </c>
      <c r="N390">
        <v>2</v>
      </c>
      <c r="O390" s="1">
        <v>44540.611956018518</v>
      </c>
      <c r="P390" s="1">
        <v>44540.730613425927</v>
      </c>
      <c r="Q390">
        <v>1928</v>
      </c>
      <c r="R390">
        <v>8324</v>
      </c>
      <c r="S390" t="b">
        <v>0</v>
      </c>
      <c r="T390" t="s">
        <v>88</v>
      </c>
      <c r="U390" t="b">
        <v>1</v>
      </c>
      <c r="V390" t="s">
        <v>458</v>
      </c>
      <c r="W390" s="1">
        <v>44540.708865740744</v>
      </c>
      <c r="X390">
        <v>6244</v>
      </c>
      <c r="Y390">
        <v>277</v>
      </c>
      <c r="Z390">
        <v>0</v>
      </c>
      <c r="AA390">
        <v>277</v>
      </c>
      <c r="AB390">
        <v>0</v>
      </c>
      <c r="AC390">
        <v>189</v>
      </c>
      <c r="AD390">
        <v>-6</v>
      </c>
      <c r="AE390">
        <v>0</v>
      </c>
      <c r="AF390">
        <v>0</v>
      </c>
      <c r="AG390">
        <v>0</v>
      </c>
      <c r="AH390" t="s">
        <v>319</v>
      </c>
      <c r="AI390" s="1">
        <v>44540.730613425927</v>
      </c>
      <c r="AJ390">
        <v>1824</v>
      </c>
      <c r="AK390">
        <v>4</v>
      </c>
      <c r="AL390">
        <v>0</v>
      </c>
      <c r="AM390">
        <v>4</v>
      </c>
      <c r="AN390">
        <v>0</v>
      </c>
      <c r="AO390">
        <v>7</v>
      </c>
      <c r="AP390">
        <v>-10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998</v>
      </c>
      <c r="B391" t="s">
        <v>80</v>
      </c>
      <c r="C391" t="s">
        <v>96</v>
      </c>
      <c r="D391" t="s">
        <v>82</v>
      </c>
      <c r="E391" s="2" t="str">
        <f>HYPERLINK("capsilon://?command=openfolder&amp;siteaddress=FAM.docvelocity-na8.net&amp;folderid=FX3E01EF46-341C-8E13-E263-AD0B258CB4ED","FX21118529")</f>
        <v>FX21118529</v>
      </c>
      <c r="F391" t="s">
        <v>19</v>
      </c>
      <c r="G391" t="s">
        <v>19</v>
      </c>
      <c r="H391" t="s">
        <v>83</v>
      </c>
      <c r="I391" t="s">
        <v>999</v>
      </c>
      <c r="J391">
        <v>66</v>
      </c>
      <c r="K391" t="s">
        <v>85</v>
      </c>
      <c r="L391" t="s">
        <v>86</v>
      </c>
      <c r="M391" t="s">
        <v>87</v>
      </c>
      <c r="N391">
        <v>2</v>
      </c>
      <c r="O391" s="1">
        <v>44540.61824074074</v>
      </c>
      <c r="P391" s="1">
        <v>44540.632905092592</v>
      </c>
      <c r="Q391">
        <v>1188</v>
      </c>
      <c r="R391">
        <v>79</v>
      </c>
      <c r="S391" t="b">
        <v>0</v>
      </c>
      <c r="T391" t="s">
        <v>88</v>
      </c>
      <c r="U391" t="b">
        <v>0</v>
      </c>
      <c r="V391" t="s">
        <v>125</v>
      </c>
      <c r="W391" s="1">
        <v>44540.620439814818</v>
      </c>
      <c r="X391">
        <v>24</v>
      </c>
      <c r="Y391">
        <v>0</v>
      </c>
      <c r="Z391">
        <v>0</v>
      </c>
      <c r="AA391">
        <v>0</v>
      </c>
      <c r="AB391">
        <v>52</v>
      </c>
      <c r="AC391">
        <v>0</v>
      </c>
      <c r="AD391">
        <v>66</v>
      </c>
      <c r="AE391">
        <v>0</v>
      </c>
      <c r="AF391">
        <v>0</v>
      </c>
      <c r="AG391">
        <v>0</v>
      </c>
      <c r="AH391" t="s">
        <v>168</v>
      </c>
      <c r="AI391" s="1">
        <v>44540.632905092592</v>
      </c>
      <c r="AJ391">
        <v>26</v>
      </c>
      <c r="AK391">
        <v>0</v>
      </c>
      <c r="AL391">
        <v>0</v>
      </c>
      <c r="AM391">
        <v>0</v>
      </c>
      <c r="AN391">
        <v>52</v>
      </c>
      <c r="AO391">
        <v>0</v>
      </c>
      <c r="AP391">
        <v>66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1000</v>
      </c>
      <c r="B392" t="s">
        <v>80</v>
      </c>
      <c r="C392" t="s">
        <v>269</v>
      </c>
      <c r="D392" t="s">
        <v>82</v>
      </c>
      <c r="E392" s="2" t="str">
        <f>HYPERLINK("capsilon://?command=openfolder&amp;siteaddress=FAM.docvelocity-na8.net&amp;folderid=FX9CED6296-9E2D-2ADD-D7E9-5847153A7EE9","FX211010141")</f>
        <v>FX211010141</v>
      </c>
      <c r="F392" t="s">
        <v>19</v>
      </c>
      <c r="G392" t="s">
        <v>19</v>
      </c>
      <c r="H392" t="s">
        <v>83</v>
      </c>
      <c r="I392" t="s">
        <v>1001</v>
      </c>
      <c r="J392">
        <v>32</v>
      </c>
      <c r="K392" t="s">
        <v>85</v>
      </c>
      <c r="L392" t="s">
        <v>86</v>
      </c>
      <c r="M392" t="s">
        <v>87</v>
      </c>
      <c r="N392">
        <v>2</v>
      </c>
      <c r="O392" s="1">
        <v>44531.65996527778</v>
      </c>
      <c r="P392" s="1">
        <v>44532.221562500003</v>
      </c>
      <c r="Q392">
        <v>45320</v>
      </c>
      <c r="R392">
        <v>3202</v>
      </c>
      <c r="S392" t="b">
        <v>0</v>
      </c>
      <c r="T392" t="s">
        <v>88</v>
      </c>
      <c r="U392" t="b">
        <v>0</v>
      </c>
      <c r="V392" t="s">
        <v>93</v>
      </c>
      <c r="W392" s="1">
        <v>44532.182847222219</v>
      </c>
      <c r="X392">
        <v>1905</v>
      </c>
      <c r="Y392">
        <v>97</v>
      </c>
      <c r="Z392">
        <v>0</v>
      </c>
      <c r="AA392">
        <v>97</v>
      </c>
      <c r="AB392">
        <v>0</v>
      </c>
      <c r="AC392">
        <v>132</v>
      </c>
      <c r="AD392">
        <v>-65</v>
      </c>
      <c r="AE392">
        <v>0</v>
      </c>
      <c r="AF392">
        <v>0</v>
      </c>
      <c r="AG392">
        <v>0</v>
      </c>
      <c r="AH392" t="s">
        <v>99</v>
      </c>
      <c r="AI392" s="1">
        <v>44532.221562500003</v>
      </c>
      <c r="AJ392">
        <v>1007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-65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1002</v>
      </c>
      <c r="B393" t="s">
        <v>80</v>
      </c>
      <c r="C393" t="s">
        <v>1003</v>
      </c>
      <c r="D393" t="s">
        <v>82</v>
      </c>
      <c r="E393" s="2" t="str">
        <f>HYPERLINK("capsilon://?command=openfolder&amp;siteaddress=FAM.docvelocity-na8.net&amp;folderid=FX294A5DCF-6160-69A2-D424-96EB2CE89B17","FX211113152")</f>
        <v>FX211113152</v>
      </c>
      <c r="F393" t="s">
        <v>19</v>
      </c>
      <c r="G393" t="s">
        <v>19</v>
      </c>
      <c r="H393" t="s">
        <v>83</v>
      </c>
      <c r="I393" t="s">
        <v>1004</v>
      </c>
      <c r="J393">
        <v>132</v>
      </c>
      <c r="K393" t="s">
        <v>85</v>
      </c>
      <c r="L393" t="s">
        <v>86</v>
      </c>
      <c r="M393" t="s">
        <v>87</v>
      </c>
      <c r="N393">
        <v>2</v>
      </c>
      <c r="O393" s="1">
        <v>44540.642384259256</v>
      </c>
      <c r="P393" s="1">
        <v>44540.678379629629</v>
      </c>
      <c r="Q393">
        <v>3005</v>
      </c>
      <c r="R393">
        <v>105</v>
      </c>
      <c r="S393" t="b">
        <v>0</v>
      </c>
      <c r="T393" t="s">
        <v>88</v>
      </c>
      <c r="U393" t="b">
        <v>0</v>
      </c>
      <c r="V393" t="s">
        <v>132</v>
      </c>
      <c r="W393" s="1">
        <v>44540.65697916667</v>
      </c>
      <c r="X393">
        <v>60</v>
      </c>
      <c r="Y393">
        <v>0</v>
      </c>
      <c r="Z393">
        <v>0</v>
      </c>
      <c r="AA393">
        <v>0</v>
      </c>
      <c r="AB393">
        <v>104</v>
      </c>
      <c r="AC393">
        <v>0</v>
      </c>
      <c r="AD393">
        <v>132</v>
      </c>
      <c r="AE393">
        <v>0</v>
      </c>
      <c r="AF393">
        <v>0</v>
      </c>
      <c r="AG393">
        <v>0</v>
      </c>
      <c r="AH393" t="s">
        <v>319</v>
      </c>
      <c r="AI393" s="1">
        <v>44540.678379629629</v>
      </c>
      <c r="AJ393">
        <v>25</v>
      </c>
      <c r="AK393">
        <v>0</v>
      </c>
      <c r="AL393">
        <v>0</v>
      </c>
      <c r="AM393">
        <v>0</v>
      </c>
      <c r="AN393">
        <v>104</v>
      </c>
      <c r="AO393">
        <v>0</v>
      </c>
      <c r="AP393">
        <v>132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1005</v>
      </c>
      <c r="B394" t="s">
        <v>80</v>
      </c>
      <c r="C394" t="s">
        <v>1006</v>
      </c>
      <c r="D394" t="s">
        <v>82</v>
      </c>
      <c r="E394" s="2" t="str">
        <f>HYPERLINK("capsilon://?command=openfolder&amp;siteaddress=FAM.docvelocity-na8.net&amp;folderid=FX1C2A0F67-293C-A969-31B7-5BF61BB7F7C5","FX211010321")</f>
        <v>FX211010321</v>
      </c>
      <c r="F394" t="s">
        <v>19</v>
      </c>
      <c r="G394" t="s">
        <v>19</v>
      </c>
      <c r="H394" t="s">
        <v>83</v>
      </c>
      <c r="I394" t="s">
        <v>1007</v>
      </c>
      <c r="J394">
        <v>66</v>
      </c>
      <c r="K394" t="s">
        <v>85</v>
      </c>
      <c r="L394" t="s">
        <v>86</v>
      </c>
      <c r="M394" t="s">
        <v>87</v>
      </c>
      <c r="N394">
        <v>2</v>
      </c>
      <c r="O394" s="1">
        <v>44540.643090277779</v>
      </c>
      <c r="P394" s="1">
        <v>44540.706585648149</v>
      </c>
      <c r="Q394">
        <v>4216</v>
      </c>
      <c r="R394">
        <v>1270</v>
      </c>
      <c r="S394" t="b">
        <v>0</v>
      </c>
      <c r="T394" t="s">
        <v>88</v>
      </c>
      <c r="U394" t="b">
        <v>0</v>
      </c>
      <c r="V394" t="s">
        <v>153</v>
      </c>
      <c r="W394" s="1">
        <v>44540.691238425927</v>
      </c>
      <c r="X394">
        <v>748</v>
      </c>
      <c r="Y394">
        <v>52</v>
      </c>
      <c r="Z394">
        <v>0</v>
      </c>
      <c r="AA394">
        <v>52</v>
      </c>
      <c r="AB394">
        <v>0</v>
      </c>
      <c r="AC394">
        <v>34</v>
      </c>
      <c r="AD394">
        <v>14</v>
      </c>
      <c r="AE394">
        <v>0</v>
      </c>
      <c r="AF394">
        <v>0</v>
      </c>
      <c r="AG394">
        <v>0</v>
      </c>
      <c r="AH394" t="s">
        <v>319</v>
      </c>
      <c r="AI394" s="1">
        <v>44540.706585648149</v>
      </c>
      <c r="AJ394">
        <v>429</v>
      </c>
      <c r="AK394">
        <v>2</v>
      </c>
      <c r="AL394">
        <v>0</v>
      </c>
      <c r="AM394">
        <v>2</v>
      </c>
      <c r="AN394">
        <v>0</v>
      </c>
      <c r="AO394">
        <v>2</v>
      </c>
      <c r="AP394">
        <v>12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1008</v>
      </c>
      <c r="B395" t="s">
        <v>80</v>
      </c>
      <c r="C395" t="s">
        <v>1009</v>
      </c>
      <c r="D395" t="s">
        <v>82</v>
      </c>
      <c r="E395" s="2" t="str">
        <f>HYPERLINK("capsilon://?command=openfolder&amp;siteaddress=FAM.docvelocity-na8.net&amp;folderid=FX8B6FB367-6B2F-A2BB-57B0-A036B6573234","FX211110097")</f>
        <v>FX211110097</v>
      </c>
      <c r="F395" t="s">
        <v>19</v>
      </c>
      <c r="G395" t="s">
        <v>19</v>
      </c>
      <c r="H395" t="s">
        <v>83</v>
      </c>
      <c r="I395" t="s">
        <v>1010</v>
      </c>
      <c r="J395">
        <v>32</v>
      </c>
      <c r="K395" t="s">
        <v>85</v>
      </c>
      <c r="L395" t="s">
        <v>86</v>
      </c>
      <c r="M395" t="s">
        <v>87</v>
      </c>
      <c r="N395">
        <v>2</v>
      </c>
      <c r="O395" s="1">
        <v>44540.674189814818</v>
      </c>
      <c r="P395" s="1">
        <v>44540.709490740737</v>
      </c>
      <c r="Q395">
        <v>2363</v>
      </c>
      <c r="R395">
        <v>687</v>
      </c>
      <c r="S395" t="b">
        <v>0</v>
      </c>
      <c r="T395" t="s">
        <v>88</v>
      </c>
      <c r="U395" t="b">
        <v>0</v>
      </c>
      <c r="V395" t="s">
        <v>153</v>
      </c>
      <c r="W395" s="1">
        <v>44540.696111111109</v>
      </c>
      <c r="X395">
        <v>420</v>
      </c>
      <c r="Y395">
        <v>44</v>
      </c>
      <c r="Z395">
        <v>0</v>
      </c>
      <c r="AA395">
        <v>44</v>
      </c>
      <c r="AB395">
        <v>0</v>
      </c>
      <c r="AC395">
        <v>39</v>
      </c>
      <c r="AD395">
        <v>-12</v>
      </c>
      <c r="AE395">
        <v>0</v>
      </c>
      <c r="AF395">
        <v>0</v>
      </c>
      <c r="AG395">
        <v>0</v>
      </c>
      <c r="AH395" t="s">
        <v>319</v>
      </c>
      <c r="AI395" s="1">
        <v>44540.709490740737</v>
      </c>
      <c r="AJ395">
        <v>250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-12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1011</v>
      </c>
      <c r="B396" t="s">
        <v>80</v>
      </c>
      <c r="C396" t="s">
        <v>1009</v>
      </c>
      <c r="D396" t="s">
        <v>82</v>
      </c>
      <c r="E396" s="2" t="str">
        <f>HYPERLINK("capsilon://?command=openfolder&amp;siteaddress=FAM.docvelocity-na8.net&amp;folderid=FX8B6FB367-6B2F-A2BB-57B0-A036B6573234","FX211110097")</f>
        <v>FX211110097</v>
      </c>
      <c r="F396" t="s">
        <v>19</v>
      </c>
      <c r="G396" t="s">
        <v>19</v>
      </c>
      <c r="H396" t="s">
        <v>83</v>
      </c>
      <c r="I396" t="s">
        <v>1012</v>
      </c>
      <c r="J396">
        <v>32</v>
      </c>
      <c r="K396" t="s">
        <v>85</v>
      </c>
      <c r="L396" t="s">
        <v>86</v>
      </c>
      <c r="M396" t="s">
        <v>87</v>
      </c>
      <c r="N396">
        <v>2</v>
      </c>
      <c r="O396" s="1">
        <v>44540.675138888888</v>
      </c>
      <c r="P396" s="1">
        <v>44540.740659722222</v>
      </c>
      <c r="Q396">
        <v>5130</v>
      </c>
      <c r="R396">
        <v>531</v>
      </c>
      <c r="S396" t="b">
        <v>0</v>
      </c>
      <c r="T396" t="s">
        <v>88</v>
      </c>
      <c r="U396" t="b">
        <v>0</v>
      </c>
      <c r="V396" t="s">
        <v>125</v>
      </c>
      <c r="W396" s="1">
        <v>44540.695057870369</v>
      </c>
      <c r="X396">
        <v>222</v>
      </c>
      <c r="Y396">
        <v>44</v>
      </c>
      <c r="Z396">
        <v>0</v>
      </c>
      <c r="AA396">
        <v>44</v>
      </c>
      <c r="AB396">
        <v>0</v>
      </c>
      <c r="AC396">
        <v>39</v>
      </c>
      <c r="AD396">
        <v>-12</v>
      </c>
      <c r="AE396">
        <v>0</v>
      </c>
      <c r="AF396">
        <v>0</v>
      </c>
      <c r="AG396">
        <v>0</v>
      </c>
      <c r="AH396" t="s">
        <v>319</v>
      </c>
      <c r="AI396" s="1">
        <v>44540.740659722222</v>
      </c>
      <c r="AJ396">
        <v>279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-12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1013</v>
      </c>
      <c r="B397" t="s">
        <v>80</v>
      </c>
      <c r="C397" t="s">
        <v>1009</v>
      </c>
      <c r="D397" t="s">
        <v>82</v>
      </c>
      <c r="E397" s="2" t="str">
        <f>HYPERLINK("capsilon://?command=openfolder&amp;siteaddress=FAM.docvelocity-na8.net&amp;folderid=FX8B6FB367-6B2F-A2BB-57B0-A036B6573234","FX211110097")</f>
        <v>FX211110097</v>
      </c>
      <c r="F397" t="s">
        <v>19</v>
      </c>
      <c r="G397" t="s">
        <v>19</v>
      </c>
      <c r="H397" t="s">
        <v>83</v>
      </c>
      <c r="I397" t="s">
        <v>1014</v>
      </c>
      <c r="J397">
        <v>32</v>
      </c>
      <c r="K397" t="s">
        <v>85</v>
      </c>
      <c r="L397" t="s">
        <v>86</v>
      </c>
      <c r="M397" t="s">
        <v>87</v>
      </c>
      <c r="N397">
        <v>2</v>
      </c>
      <c r="O397" s="1">
        <v>44540.675995370373</v>
      </c>
      <c r="P397" s="1">
        <v>44540.743668981479</v>
      </c>
      <c r="Q397">
        <v>5319</v>
      </c>
      <c r="R397">
        <v>528</v>
      </c>
      <c r="S397" t="b">
        <v>0</v>
      </c>
      <c r="T397" t="s">
        <v>88</v>
      </c>
      <c r="U397" t="b">
        <v>0</v>
      </c>
      <c r="V397" t="s">
        <v>125</v>
      </c>
      <c r="W397" s="1">
        <v>44540.698171296295</v>
      </c>
      <c r="X397">
        <v>268</v>
      </c>
      <c r="Y397">
        <v>44</v>
      </c>
      <c r="Z397">
        <v>0</v>
      </c>
      <c r="AA397">
        <v>44</v>
      </c>
      <c r="AB397">
        <v>0</v>
      </c>
      <c r="AC397">
        <v>39</v>
      </c>
      <c r="AD397">
        <v>-12</v>
      </c>
      <c r="AE397">
        <v>0</v>
      </c>
      <c r="AF397">
        <v>0</v>
      </c>
      <c r="AG397">
        <v>0</v>
      </c>
      <c r="AH397" t="s">
        <v>319</v>
      </c>
      <c r="AI397" s="1">
        <v>44540.743668981479</v>
      </c>
      <c r="AJ397">
        <v>260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-12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1015</v>
      </c>
      <c r="B398" t="s">
        <v>80</v>
      </c>
      <c r="C398" t="s">
        <v>1009</v>
      </c>
      <c r="D398" t="s">
        <v>82</v>
      </c>
      <c r="E398" s="2" t="str">
        <f>HYPERLINK("capsilon://?command=openfolder&amp;siteaddress=FAM.docvelocity-na8.net&amp;folderid=FX8B6FB367-6B2F-A2BB-57B0-A036B6573234","FX211110097")</f>
        <v>FX211110097</v>
      </c>
      <c r="F398" t="s">
        <v>19</v>
      </c>
      <c r="G398" t="s">
        <v>19</v>
      </c>
      <c r="H398" t="s">
        <v>83</v>
      </c>
      <c r="I398" t="s">
        <v>1016</v>
      </c>
      <c r="J398">
        <v>32</v>
      </c>
      <c r="K398" t="s">
        <v>85</v>
      </c>
      <c r="L398" t="s">
        <v>86</v>
      </c>
      <c r="M398" t="s">
        <v>87</v>
      </c>
      <c r="N398">
        <v>2</v>
      </c>
      <c r="O398" s="1">
        <v>44540.676886574074</v>
      </c>
      <c r="P398" s="1">
        <v>44540.746469907404</v>
      </c>
      <c r="Q398">
        <v>5445</v>
      </c>
      <c r="R398">
        <v>567</v>
      </c>
      <c r="S398" t="b">
        <v>0</v>
      </c>
      <c r="T398" t="s">
        <v>88</v>
      </c>
      <c r="U398" t="b">
        <v>0</v>
      </c>
      <c r="V398" t="s">
        <v>153</v>
      </c>
      <c r="W398" s="1">
        <v>44540.699884259258</v>
      </c>
      <c r="X398">
        <v>325</v>
      </c>
      <c r="Y398">
        <v>44</v>
      </c>
      <c r="Z398">
        <v>0</v>
      </c>
      <c r="AA398">
        <v>44</v>
      </c>
      <c r="AB398">
        <v>0</v>
      </c>
      <c r="AC398">
        <v>39</v>
      </c>
      <c r="AD398">
        <v>-12</v>
      </c>
      <c r="AE398">
        <v>0</v>
      </c>
      <c r="AF398">
        <v>0</v>
      </c>
      <c r="AG398">
        <v>0</v>
      </c>
      <c r="AH398" t="s">
        <v>319</v>
      </c>
      <c r="AI398" s="1">
        <v>44540.746469907404</v>
      </c>
      <c r="AJ398">
        <v>242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-13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1017</v>
      </c>
      <c r="B399" t="s">
        <v>80</v>
      </c>
      <c r="C399" t="s">
        <v>1009</v>
      </c>
      <c r="D399" t="s">
        <v>82</v>
      </c>
      <c r="E399" s="2" t="str">
        <f>HYPERLINK("capsilon://?command=openfolder&amp;siteaddress=FAM.docvelocity-na8.net&amp;folderid=FX8B6FB367-6B2F-A2BB-57B0-A036B6573234","FX211110097")</f>
        <v>FX211110097</v>
      </c>
      <c r="F399" t="s">
        <v>19</v>
      </c>
      <c r="G399" t="s">
        <v>19</v>
      </c>
      <c r="H399" t="s">
        <v>83</v>
      </c>
      <c r="I399" t="s">
        <v>1018</v>
      </c>
      <c r="J399">
        <v>32</v>
      </c>
      <c r="K399" t="s">
        <v>85</v>
      </c>
      <c r="L399" t="s">
        <v>86</v>
      </c>
      <c r="M399" t="s">
        <v>87</v>
      </c>
      <c r="N399">
        <v>2</v>
      </c>
      <c r="O399" s="1">
        <v>44540.677731481483</v>
      </c>
      <c r="P399" s="1">
        <v>44540.749027777776</v>
      </c>
      <c r="Q399">
        <v>5732</v>
      </c>
      <c r="R399">
        <v>428</v>
      </c>
      <c r="S399" t="b">
        <v>0</v>
      </c>
      <c r="T399" t="s">
        <v>88</v>
      </c>
      <c r="U399" t="b">
        <v>0</v>
      </c>
      <c r="V399" t="s">
        <v>125</v>
      </c>
      <c r="W399" s="1">
        <v>44540.700590277775</v>
      </c>
      <c r="X399">
        <v>208</v>
      </c>
      <c r="Y399">
        <v>44</v>
      </c>
      <c r="Z399">
        <v>0</v>
      </c>
      <c r="AA399">
        <v>44</v>
      </c>
      <c r="AB399">
        <v>0</v>
      </c>
      <c r="AC399">
        <v>37</v>
      </c>
      <c r="AD399">
        <v>-12</v>
      </c>
      <c r="AE399">
        <v>0</v>
      </c>
      <c r="AF399">
        <v>0</v>
      </c>
      <c r="AG399">
        <v>0</v>
      </c>
      <c r="AH399" t="s">
        <v>319</v>
      </c>
      <c r="AI399" s="1">
        <v>44540.749027777776</v>
      </c>
      <c r="AJ399">
        <v>220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-12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1019</v>
      </c>
      <c r="B400" t="s">
        <v>80</v>
      </c>
      <c r="C400" t="s">
        <v>1020</v>
      </c>
      <c r="D400" t="s">
        <v>82</v>
      </c>
      <c r="E400" s="2" t="str">
        <f>HYPERLINK("capsilon://?command=openfolder&amp;siteaddress=FAM.docvelocity-na8.net&amp;folderid=FX88E069A7-92F3-8799-2E4F-FCCF053D40F4","FX2112219")</f>
        <v>FX2112219</v>
      </c>
      <c r="F400" t="s">
        <v>19</v>
      </c>
      <c r="G400" t="s">
        <v>19</v>
      </c>
      <c r="H400" t="s">
        <v>83</v>
      </c>
      <c r="I400" t="s">
        <v>1021</v>
      </c>
      <c r="J400">
        <v>66</v>
      </c>
      <c r="K400" t="s">
        <v>85</v>
      </c>
      <c r="L400" t="s">
        <v>86</v>
      </c>
      <c r="M400" t="s">
        <v>87</v>
      </c>
      <c r="N400">
        <v>2</v>
      </c>
      <c r="O400" s="1">
        <v>44540.692280092589</v>
      </c>
      <c r="P400" s="1">
        <v>44540.853136574071</v>
      </c>
      <c r="Q400">
        <v>13116</v>
      </c>
      <c r="R400">
        <v>782</v>
      </c>
      <c r="S400" t="b">
        <v>0</v>
      </c>
      <c r="T400" t="s">
        <v>88</v>
      </c>
      <c r="U400" t="b">
        <v>0</v>
      </c>
      <c r="V400" t="s">
        <v>153</v>
      </c>
      <c r="W400" s="1">
        <v>44540.707280092596</v>
      </c>
      <c r="X400">
        <v>639</v>
      </c>
      <c r="Y400">
        <v>52</v>
      </c>
      <c r="Z400">
        <v>0</v>
      </c>
      <c r="AA400">
        <v>52</v>
      </c>
      <c r="AB400">
        <v>0</v>
      </c>
      <c r="AC400">
        <v>30</v>
      </c>
      <c r="AD400">
        <v>14</v>
      </c>
      <c r="AE400">
        <v>0</v>
      </c>
      <c r="AF400">
        <v>0</v>
      </c>
      <c r="AG400">
        <v>0</v>
      </c>
      <c r="AH400" t="s">
        <v>168</v>
      </c>
      <c r="AI400" s="1">
        <v>44540.853136574071</v>
      </c>
      <c r="AJ400">
        <v>115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1022</v>
      </c>
      <c r="B401" t="s">
        <v>80</v>
      </c>
      <c r="C401" t="s">
        <v>1023</v>
      </c>
      <c r="D401" t="s">
        <v>82</v>
      </c>
      <c r="E401" s="2" t="str">
        <f>HYPERLINK("capsilon://?command=openfolder&amp;siteaddress=FAM.docvelocity-na8.net&amp;folderid=FX2EEBCE88-C2E7-3391-8499-A30BAD8A07D8","FX21124625")</f>
        <v>FX21124625</v>
      </c>
      <c r="F401" t="s">
        <v>19</v>
      </c>
      <c r="G401" t="s">
        <v>19</v>
      </c>
      <c r="H401" t="s">
        <v>83</v>
      </c>
      <c r="I401" t="s">
        <v>1024</v>
      </c>
      <c r="J401">
        <v>66</v>
      </c>
      <c r="K401" t="s">
        <v>85</v>
      </c>
      <c r="L401" t="s">
        <v>86</v>
      </c>
      <c r="M401" t="s">
        <v>87</v>
      </c>
      <c r="N401">
        <v>1</v>
      </c>
      <c r="O401" s="1">
        <v>44540.70039351852</v>
      </c>
      <c r="P401" s="1">
        <v>44540.708298611113</v>
      </c>
      <c r="Q401">
        <v>18</v>
      </c>
      <c r="R401">
        <v>665</v>
      </c>
      <c r="S401" t="b">
        <v>0</v>
      </c>
      <c r="T401" t="s">
        <v>88</v>
      </c>
      <c r="U401" t="b">
        <v>0</v>
      </c>
      <c r="V401" t="s">
        <v>125</v>
      </c>
      <c r="W401" s="1">
        <v>44540.708298611113</v>
      </c>
      <c r="X401">
        <v>665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66</v>
      </c>
      <c r="AE401">
        <v>52</v>
      </c>
      <c r="AF401">
        <v>0</v>
      </c>
      <c r="AG401">
        <v>3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1025</v>
      </c>
      <c r="B402" t="s">
        <v>80</v>
      </c>
      <c r="C402" t="s">
        <v>1023</v>
      </c>
      <c r="D402" t="s">
        <v>82</v>
      </c>
      <c r="E402" s="2" t="str">
        <f>HYPERLINK("capsilon://?command=openfolder&amp;siteaddress=FAM.docvelocity-na8.net&amp;folderid=FX2EEBCE88-C2E7-3391-8499-A30BAD8A07D8","FX21124625")</f>
        <v>FX21124625</v>
      </c>
      <c r="F402" t="s">
        <v>19</v>
      </c>
      <c r="G402" t="s">
        <v>19</v>
      </c>
      <c r="H402" t="s">
        <v>83</v>
      </c>
      <c r="I402" t="s">
        <v>1026</v>
      </c>
      <c r="J402">
        <v>70</v>
      </c>
      <c r="K402" t="s">
        <v>85</v>
      </c>
      <c r="L402" t="s">
        <v>86</v>
      </c>
      <c r="M402" t="s">
        <v>87</v>
      </c>
      <c r="N402">
        <v>1</v>
      </c>
      <c r="O402" s="1">
        <v>44540.702673611115</v>
      </c>
      <c r="P402" s="1">
        <v>44540.716828703706</v>
      </c>
      <c r="Q402">
        <v>936</v>
      </c>
      <c r="R402">
        <v>287</v>
      </c>
      <c r="S402" t="b">
        <v>0</v>
      </c>
      <c r="T402" t="s">
        <v>88</v>
      </c>
      <c r="U402" t="b">
        <v>0</v>
      </c>
      <c r="V402" t="s">
        <v>125</v>
      </c>
      <c r="W402" s="1">
        <v>44540.716828703706</v>
      </c>
      <c r="X402">
        <v>133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70</v>
      </c>
      <c r="AE402">
        <v>60</v>
      </c>
      <c r="AF402">
        <v>0</v>
      </c>
      <c r="AG402">
        <v>4</v>
      </c>
      <c r="AH402" t="s">
        <v>88</v>
      </c>
      <c r="AI402" t="s">
        <v>88</v>
      </c>
      <c r="AJ402" t="s">
        <v>88</v>
      </c>
      <c r="AK402" t="s">
        <v>88</v>
      </c>
      <c r="AL402" t="s">
        <v>88</v>
      </c>
      <c r="AM402" t="s">
        <v>88</v>
      </c>
      <c r="AN402" t="s">
        <v>88</v>
      </c>
      <c r="AO402" t="s">
        <v>88</v>
      </c>
      <c r="AP402" t="s">
        <v>88</v>
      </c>
      <c r="AQ402" t="s">
        <v>88</v>
      </c>
      <c r="AR402" t="s">
        <v>88</v>
      </c>
      <c r="AS402" t="s">
        <v>88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1027</v>
      </c>
      <c r="B403" t="s">
        <v>80</v>
      </c>
      <c r="C403" t="s">
        <v>1028</v>
      </c>
      <c r="D403" t="s">
        <v>82</v>
      </c>
      <c r="E403" s="2" t="str">
        <f>HYPERLINK("capsilon://?command=openfolder&amp;siteaddress=FAM.docvelocity-na8.net&amp;folderid=FXB61B0D82-CA0E-093B-F5AA-3E12C0A5430A","FX211114533")</f>
        <v>FX211114533</v>
      </c>
      <c r="F403" t="s">
        <v>19</v>
      </c>
      <c r="G403" t="s">
        <v>19</v>
      </c>
      <c r="H403" t="s">
        <v>83</v>
      </c>
      <c r="I403" t="s">
        <v>1029</v>
      </c>
      <c r="J403">
        <v>38</v>
      </c>
      <c r="K403" t="s">
        <v>85</v>
      </c>
      <c r="L403" t="s">
        <v>86</v>
      </c>
      <c r="M403" t="s">
        <v>87</v>
      </c>
      <c r="N403">
        <v>2</v>
      </c>
      <c r="O403" s="1">
        <v>44540.702928240738</v>
      </c>
      <c r="P403" s="1">
        <v>44540.855243055557</v>
      </c>
      <c r="Q403">
        <v>12245</v>
      </c>
      <c r="R403">
        <v>915</v>
      </c>
      <c r="S403" t="b">
        <v>0</v>
      </c>
      <c r="T403" t="s">
        <v>88</v>
      </c>
      <c r="U403" t="b">
        <v>0</v>
      </c>
      <c r="V403" t="s">
        <v>153</v>
      </c>
      <c r="W403" s="1">
        <v>44540.75068287037</v>
      </c>
      <c r="X403">
        <v>618</v>
      </c>
      <c r="Y403">
        <v>37</v>
      </c>
      <c r="Z403">
        <v>0</v>
      </c>
      <c r="AA403">
        <v>37</v>
      </c>
      <c r="AB403">
        <v>0</v>
      </c>
      <c r="AC403">
        <v>20</v>
      </c>
      <c r="AD403">
        <v>1</v>
      </c>
      <c r="AE403">
        <v>0</v>
      </c>
      <c r="AF403">
        <v>0</v>
      </c>
      <c r="AG403">
        <v>0</v>
      </c>
      <c r="AH403" t="s">
        <v>168</v>
      </c>
      <c r="AI403" s="1">
        <v>44540.855243055557</v>
      </c>
      <c r="AJ403">
        <v>182</v>
      </c>
      <c r="AK403">
        <v>4</v>
      </c>
      <c r="AL403">
        <v>0</v>
      </c>
      <c r="AM403">
        <v>4</v>
      </c>
      <c r="AN403">
        <v>0</v>
      </c>
      <c r="AO403">
        <v>4</v>
      </c>
      <c r="AP403">
        <v>-3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1030</v>
      </c>
      <c r="B404" t="s">
        <v>80</v>
      </c>
      <c r="C404" t="s">
        <v>1028</v>
      </c>
      <c r="D404" t="s">
        <v>82</v>
      </c>
      <c r="E404" s="2" t="str">
        <f>HYPERLINK("capsilon://?command=openfolder&amp;siteaddress=FAM.docvelocity-na8.net&amp;folderid=FXB61B0D82-CA0E-093B-F5AA-3E12C0A5430A","FX211114533")</f>
        <v>FX211114533</v>
      </c>
      <c r="F404" t="s">
        <v>19</v>
      </c>
      <c r="G404" t="s">
        <v>19</v>
      </c>
      <c r="H404" t="s">
        <v>83</v>
      </c>
      <c r="I404" t="s">
        <v>1031</v>
      </c>
      <c r="J404">
        <v>66</v>
      </c>
      <c r="K404" t="s">
        <v>85</v>
      </c>
      <c r="L404" t="s">
        <v>86</v>
      </c>
      <c r="M404" t="s">
        <v>87</v>
      </c>
      <c r="N404">
        <v>2</v>
      </c>
      <c r="O404" s="1">
        <v>44540.703368055554</v>
      </c>
      <c r="P404" s="1">
        <v>44540.857222222221</v>
      </c>
      <c r="Q404">
        <v>11689</v>
      </c>
      <c r="R404">
        <v>1604</v>
      </c>
      <c r="S404" t="b">
        <v>0</v>
      </c>
      <c r="T404" t="s">
        <v>88</v>
      </c>
      <c r="U404" t="b">
        <v>0</v>
      </c>
      <c r="V404" t="s">
        <v>153</v>
      </c>
      <c r="W404" s="1">
        <v>44540.766979166663</v>
      </c>
      <c r="X404">
        <v>1407</v>
      </c>
      <c r="Y404">
        <v>52</v>
      </c>
      <c r="Z404">
        <v>0</v>
      </c>
      <c r="AA404">
        <v>52</v>
      </c>
      <c r="AB404">
        <v>0</v>
      </c>
      <c r="AC404">
        <v>34</v>
      </c>
      <c r="AD404">
        <v>14</v>
      </c>
      <c r="AE404">
        <v>0</v>
      </c>
      <c r="AF404">
        <v>0</v>
      </c>
      <c r="AG404">
        <v>0</v>
      </c>
      <c r="AH404" t="s">
        <v>168</v>
      </c>
      <c r="AI404" s="1">
        <v>44540.857222222221</v>
      </c>
      <c r="AJ404">
        <v>170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1032</v>
      </c>
      <c r="B405" t="s">
        <v>80</v>
      </c>
      <c r="C405" t="s">
        <v>1023</v>
      </c>
      <c r="D405" t="s">
        <v>82</v>
      </c>
      <c r="E405" s="2" t="str">
        <f>HYPERLINK("capsilon://?command=openfolder&amp;siteaddress=FAM.docvelocity-na8.net&amp;folderid=FX2EEBCE88-C2E7-3391-8499-A30BAD8A07D8","FX21124625")</f>
        <v>FX21124625</v>
      </c>
      <c r="F405" t="s">
        <v>19</v>
      </c>
      <c r="G405" t="s">
        <v>19</v>
      </c>
      <c r="H405" t="s">
        <v>83</v>
      </c>
      <c r="I405" t="s">
        <v>1024</v>
      </c>
      <c r="J405">
        <v>142</v>
      </c>
      <c r="K405" t="s">
        <v>85</v>
      </c>
      <c r="L405" t="s">
        <v>86</v>
      </c>
      <c r="M405" t="s">
        <v>87</v>
      </c>
      <c r="N405">
        <v>2</v>
      </c>
      <c r="O405" s="1">
        <v>44540.708715277775</v>
      </c>
      <c r="P405" s="1">
        <v>44540.73741898148</v>
      </c>
      <c r="Q405">
        <v>1032</v>
      </c>
      <c r="R405">
        <v>1448</v>
      </c>
      <c r="S405" t="b">
        <v>0</v>
      </c>
      <c r="T405" t="s">
        <v>88</v>
      </c>
      <c r="U405" t="b">
        <v>1</v>
      </c>
      <c r="V405" t="s">
        <v>153</v>
      </c>
      <c r="W405" s="1">
        <v>44540.718541666669</v>
      </c>
      <c r="X405">
        <v>848</v>
      </c>
      <c r="Y405">
        <v>89</v>
      </c>
      <c r="Z405">
        <v>0</v>
      </c>
      <c r="AA405">
        <v>89</v>
      </c>
      <c r="AB405">
        <v>37</v>
      </c>
      <c r="AC405">
        <v>55</v>
      </c>
      <c r="AD405">
        <v>53</v>
      </c>
      <c r="AE405">
        <v>0</v>
      </c>
      <c r="AF405">
        <v>0</v>
      </c>
      <c r="AG405">
        <v>0</v>
      </c>
      <c r="AH405" t="s">
        <v>319</v>
      </c>
      <c r="AI405" s="1">
        <v>44540.73741898148</v>
      </c>
      <c r="AJ405">
        <v>587</v>
      </c>
      <c r="AK405">
        <v>1</v>
      </c>
      <c r="AL405">
        <v>0</v>
      </c>
      <c r="AM405">
        <v>1</v>
      </c>
      <c r="AN405">
        <v>37</v>
      </c>
      <c r="AO405">
        <v>1</v>
      </c>
      <c r="AP405">
        <v>52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1033</v>
      </c>
      <c r="B406" t="s">
        <v>80</v>
      </c>
      <c r="C406" t="s">
        <v>1034</v>
      </c>
      <c r="D406" t="s">
        <v>82</v>
      </c>
      <c r="E406" s="2" t="str">
        <f>HYPERLINK("capsilon://?command=openfolder&amp;siteaddress=FAM.docvelocity-na8.net&amp;folderid=FXED2F019E-8704-0646-627A-7E5A61714717","FX211113712")</f>
        <v>FX211113712</v>
      </c>
      <c r="F406" t="s">
        <v>19</v>
      </c>
      <c r="G406" t="s">
        <v>19</v>
      </c>
      <c r="H406" t="s">
        <v>83</v>
      </c>
      <c r="I406" t="s">
        <v>1035</v>
      </c>
      <c r="J406">
        <v>66</v>
      </c>
      <c r="K406" t="s">
        <v>85</v>
      </c>
      <c r="L406" t="s">
        <v>86</v>
      </c>
      <c r="M406" t="s">
        <v>87</v>
      </c>
      <c r="N406">
        <v>2</v>
      </c>
      <c r="O406" s="1">
        <v>44540.712442129632</v>
      </c>
      <c r="P406" s="1">
        <v>44540.859490740739</v>
      </c>
      <c r="Q406">
        <v>12076</v>
      </c>
      <c r="R406">
        <v>629</v>
      </c>
      <c r="S406" t="b">
        <v>0</v>
      </c>
      <c r="T406" t="s">
        <v>88</v>
      </c>
      <c r="U406" t="b">
        <v>0</v>
      </c>
      <c r="V406" t="s">
        <v>125</v>
      </c>
      <c r="W406" s="1">
        <v>44540.720497685186</v>
      </c>
      <c r="X406">
        <v>281</v>
      </c>
      <c r="Y406">
        <v>52</v>
      </c>
      <c r="Z406">
        <v>0</v>
      </c>
      <c r="AA406">
        <v>52</v>
      </c>
      <c r="AB406">
        <v>0</v>
      </c>
      <c r="AC406">
        <v>32</v>
      </c>
      <c r="AD406">
        <v>14</v>
      </c>
      <c r="AE406">
        <v>0</v>
      </c>
      <c r="AF406">
        <v>0</v>
      </c>
      <c r="AG406">
        <v>0</v>
      </c>
      <c r="AH406" t="s">
        <v>89</v>
      </c>
      <c r="AI406" s="1">
        <v>44540.859490740739</v>
      </c>
      <c r="AJ406">
        <v>348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1036</v>
      </c>
      <c r="B407" t="s">
        <v>80</v>
      </c>
      <c r="C407" t="s">
        <v>1034</v>
      </c>
      <c r="D407" t="s">
        <v>82</v>
      </c>
      <c r="E407" s="2" t="str">
        <f>HYPERLINK("capsilon://?command=openfolder&amp;siteaddress=FAM.docvelocity-na8.net&amp;folderid=FXED2F019E-8704-0646-627A-7E5A61714717","FX211113712")</f>
        <v>FX211113712</v>
      </c>
      <c r="F407" t="s">
        <v>19</v>
      </c>
      <c r="G407" t="s">
        <v>19</v>
      </c>
      <c r="H407" t="s">
        <v>83</v>
      </c>
      <c r="I407" t="s">
        <v>1037</v>
      </c>
      <c r="J407">
        <v>38</v>
      </c>
      <c r="K407" t="s">
        <v>85</v>
      </c>
      <c r="L407" t="s">
        <v>86</v>
      </c>
      <c r="M407" t="s">
        <v>87</v>
      </c>
      <c r="N407">
        <v>2</v>
      </c>
      <c r="O407" s="1">
        <v>44540.712835648148</v>
      </c>
      <c r="P407" s="1">
        <v>44540.858657407407</v>
      </c>
      <c r="Q407">
        <v>12374</v>
      </c>
      <c r="R407">
        <v>225</v>
      </c>
      <c r="S407" t="b">
        <v>0</v>
      </c>
      <c r="T407" t="s">
        <v>88</v>
      </c>
      <c r="U407" t="b">
        <v>0</v>
      </c>
      <c r="V407" t="s">
        <v>125</v>
      </c>
      <c r="W407" s="1">
        <v>44540.721805555557</v>
      </c>
      <c r="X407">
        <v>102</v>
      </c>
      <c r="Y407">
        <v>37</v>
      </c>
      <c r="Z407">
        <v>0</v>
      </c>
      <c r="AA407">
        <v>37</v>
      </c>
      <c r="AB407">
        <v>0</v>
      </c>
      <c r="AC407">
        <v>6</v>
      </c>
      <c r="AD407">
        <v>1</v>
      </c>
      <c r="AE407">
        <v>0</v>
      </c>
      <c r="AF407">
        <v>0</v>
      </c>
      <c r="AG407">
        <v>0</v>
      </c>
      <c r="AH407" t="s">
        <v>168</v>
      </c>
      <c r="AI407" s="1">
        <v>44540.858657407407</v>
      </c>
      <c r="AJ407">
        <v>123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1038</v>
      </c>
      <c r="B408" t="s">
        <v>80</v>
      </c>
      <c r="C408" t="s">
        <v>1039</v>
      </c>
      <c r="D408" t="s">
        <v>82</v>
      </c>
      <c r="E408" s="2" t="str">
        <f>HYPERLINK("capsilon://?command=openfolder&amp;siteaddress=FAM.docvelocity-na8.net&amp;folderid=FXC10CA86B-789E-4B87-EBE9-CA8E4064D0F0","FX211112054")</f>
        <v>FX211112054</v>
      </c>
      <c r="F408" t="s">
        <v>19</v>
      </c>
      <c r="G408" t="s">
        <v>19</v>
      </c>
      <c r="H408" t="s">
        <v>83</v>
      </c>
      <c r="I408" t="s">
        <v>1040</v>
      </c>
      <c r="J408">
        <v>49</v>
      </c>
      <c r="K408" t="s">
        <v>85</v>
      </c>
      <c r="L408" t="s">
        <v>86</v>
      </c>
      <c r="M408" t="s">
        <v>87</v>
      </c>
      <c r="N408">
        <v>2</v>
      </c>
      <c r="O408" s="1">
        <v>44540.714375000003</v>
      </c>
      <c r="P408" s="1">
        <v>44540.865532407406</v>
      </c>
      <c r="Q408">
        <v>12209</v>
      </c>
      <c r="R408">
        <v>851</v>
      </c>
      <c r="S408" t="b">
        <v>0</v>
      </c>
      <c r="T408" t="s">
        <v>88</v>
      </c>
      <c r="U408" t="b">
        <v>0</v>
      </c>
      <c r="V408" t="s">
        <v>125</v>
      </c>
      <c r="W408" s="1">
        <v>44540.723993055559</v>
      </c>
      <c r="X408">
        <v>189</v>
      </c>
      <c r="Y408">
        <v>44</v>
      </c>
      <c r="Z408">
        <v>0</v>
      </c>
      <c r="AA408">
        <v>44</v>
      </c>
      <c r="AB408">
        <v>0</v>
      </c>
      <c r="AC408">
        <v>11</v>
      </c>
      <c r="AD408">
        <v>5</v>
      </c>
      <c r="AE408">
        <v>0</v>
      </c>
      <c r="AF408">
        <v>0</v>
      </c>
      <c r="AG408">
        <v>0</v>
      </c>
      <c r="AH408" t="s">
        <v>201</v>
      </c>
      <c r="AI408" s="1">
        <v>44540.865532407406</v>
      </c>
      <c r="AJ408">
        <v>662</v>
      </c>
      <c r="AK408">
        <v>1</v>
      </c>
      <c r="AL408">
        <v>0</v>
      </c>
      <c r="AM408">
        <v>1</v>
      </c>
      <c r="AN408">
        <v>0</v>
      </c>
      <c r="AO408">
        <v>1</v>
      </c>
      <c r="AP408">
        <v>4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1041</v>
      </c>
      <c r="B409" t="s">
        <v>80</v>
      </c>
      <c r="C409" t="s">
        <v>802</v>
      </c>
      <c r="D409" t="s">
        <v>82</v>
      </c>
      <c r="E409" s="2" t="str">
        <f>HYPERLINK("capsilon://?command=openfolder&amp;siteaddress=FAM.docvelocity-na8.net&amp;folderid=FX4AA83008-206E-D5E3-33D5-156A40688652","FX21121202")</f>
        <v>FX21121202</v>
      </c>
      <c r="F409" t="s">
        <v>19</v>
      </c>
      <c r="G409" t="s">
        <v>19</v>
      </c>
      <c r="H409" t="s">
        <v>83</v>
      </c>
      <c r="I409" t="s">
        <v>1042</v>
      </c>
      <c r="J409">
        <v>53</v>
      </c>
      <c r="K409" t="s">
        <v>85</v>
      </c>
      <c r="L409" t="s">
        <v>86</v>
      </c>
      <c r="M409" t="s">
        <v>87</v>
      </c>
      <c r="N409">
        <v>2</v>
      </c>
      <c r="O409" s="1">
        <v>44540.715127314812</v>
      </c>
      <c r="P409" s="1">
        <v>44540.861851851849</v>
      </c>
      <c r="Q409">
        <v>12065</v>
      </c>
      <c r="R409">
        <v>612</v>
      </c>
      <c r="S409" t="b">
        <v>0</v>
      </c>
      <c r="T409" t="s">
        <v>88</v>
      </c>
      <c r="U409" t="b">
        <v>0</v>
      </c>
      <c r="V409" t="s">
        <v>153</v>
      </c>
      <c r="W409" s="1">
        <v>44540.770775462966</v>
      </c>
      <c r="X409">
        <v>327</v>
      </c>
      <c r="Y409">
        <v>41</v>
      </c>
      <c r="Z409">
        <v>0</v>
      </c>
      <c r="AA409">
        <v>41</v>
      </c>
      <c r="AB409">
        <v>0</v>
      </c>
      <c r="AC409">
        <v>21</v>
      </c>
      <c r="AD409">
        <v>12</v>
      </c>
      <c r="AE409">
        <v>0</v>
      </c>
      <c r="AF409">
        <v>0</v>
      </c>
      <c r="AG409">
        <v>0</v>
      </c>
      <c r="AH409" t="s">
        <v>168</v>
      </c>
      <c r="AI409" s="1">
        <v>44540.861851851849</v>
      </c>
      <c r="AJ409">
        <v>276</v>
      </c>
      <c r="AK409">
        <v>6</v>
      </c>
      <c r="AL409">
        <v>0</v>
      </c>
      <c r="AM409">
        <v>6</v>
      </c>
      <c r="AN409">
        <v>0</v>
      </c>
      <c r="AO409">
        <v>6</v>
      </c>
      <c r="AP409">
        <v>6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1043</v>
      </c>
      <c r="B410" t="s">
        <v>80</v>
      </c>
      <c r="C410" t="s">
        <v>1023</v>
      </c>
      <c r="D410" t="s">
        <v>82</v>
      </c>
      <c r="E410" s="2" t="str">
        <f>HYPERLINK("capsilon://?command=openfolder&amp;siteaddress=FAM.docvelocity-na8.net&amp;folderid=FX2EEBCE88-C2E7-3391-8499-A30BAD8A07D8","FX21124625")</f>
        <v>FX21124625</v>
      </c>
      <c r="F410" t="s">
        <v>19</v>
      </c>
      <c r="G410" t="s">
        <v>19</v>
      </c>
      <c r="H410" t="s">
        <v>83</v>
      </c>
      <c r="I410" t="s">
        <v>1026</v>
      </c>
      <c r="J410">
        <v>134</v>
      </c>
      <c r="K410" t="s">
        <v>85</v>
      </c>
      <c r="L410" t="s">
        <v>86</v>
      </c>
      <c r="M410" t="s">
        <v>87</v>
      </c>
      <c r="N410">
        <v>2</v>
      </c>
      <c r="O410" s="1">
        <v>44540.718958333331</v>
      </c>
      <c r="P410" s="1">
        <v>44540.834641203706</v>
      </c>
      <c r="Q410">
        <v>4352</v>
      </c>
      <c r="R410">
        <v>5643</v>
      </c>
      <c r="S410" t="b">
        <v>0</v>
      </c>
      <c r="T410" t="s">
        <v>88</v>
      </c>
      <c r="U410" t="b">
        <v>1</v>
      </c>
      <c r="V410" t="s">
        <v>458</v>
      </c>
      <c r="W410" s="1">
        <v>44540.783750000002</v>
      </c>
      <c r="X410">
        <v>4101</v>
      </c>
      <c r="Y410">
        <v>324</v>
      </c>
      <c r="Z410">
        <v>0</v>
      </c>
      <c r="AA410">
        <v>324</v>
      </c>
      <c r="AB410">
        <v>0</v>
      </c>
      <c r="AC410">
        <v>287</v>
      </c>
      <c r="AD410">
        <v>-190</v>
      </c>
      <c r="AE410">
        <v>0</v>
      </c>
      <c r="AF410">
        <v>0</v>
      </c>
      <c r="AG410">
        <v>0</v>
      </c>
      <c r="AH410" t="s">
        <v>89</v>
      </c>
      <c r="AI410" s="1">
        <v>44540.834641203706</v>
      </c>
      <c r="AJ410">
        <v>1533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-190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1044</v>
      </c>
      <c r="B411" t="s">
        <v>80</v>
      </c>
      <c r="C411" t="s">
        <v>1045</v>
      </c>
      <c r="D411" t="s">
        <v>82</v>
      </c>
      <c r="E411" s="2" t="str">
        <f>HYPERLINK("capsilon://?command=openfolder&amp;siteaddress=FAM.docvelocity-na8.net&amp;folderid=FXE0F87476-2F4F-1E45-B5C9-419F7E0149CF","FX211113434")</f>
        <v>FX211113434</v>
      </c>
      <c r="F411" t="s">
        <v>19</v>
      </c>
      <c r="G411" t="s">
        <v>19</v>
      </c>
      <c r="H411" t="s">
        <v>83</v>
      </c>
      <c r="I411" t="s">
        <v>1046</v>
      </c>
      <c r="J411">
        <v>66</v>
      </c>
      <c r="K411" t="s">
        <v>85</v>
      </c>
      <c r="L411" t="s">
        <v>86</v>
      </c>
      <c r="M411" t="s">
        <v>87</v>
      </c>
      <c r="N411">
        <v>2</v>
      </c>
      <c r="O411" s="1">
        <v>44540.729745370372</v>
      </c>
      <c r="P411" s="1">
        <v>44540.864756944444</v>
      </c>
      <c r="Q411">
        <v>10055</v>
      </c>
      <c r="R411">
        <v>1610</v>
      </c>
      <c r="S411" t="b">
        <v>0</v>
      </c>
      <c r="T411" t="s">
        <v>88</v>
      </c>
      <c r="U411" t="b">
        <v>0</v>
      </c>
      <c r="V411" t="s">
        <v>153</v>
      </c>
      <c r="W411" s="1">
        <v>44540.817465277774</v>
      </c>
      <c r="X411">
        <v>1269</v>
      </c>
      <c r="Y411">
        <v>103</v>
      </c>
      <c r="Z411">
        <v>0</v>
      </c>
      <c r="AA411">
        <v>103</v>
      </c>
      <c r="AB411">
        <v>0</v>
      </c>
      <c r="AC411">
        <v>76</v>
      </c>
      <c r="AD411">
        <v>-37</v>
      </c>
      <c r="AE411">
        <v>0</v>
      </c>
      <c r="AF411">
        <v>0</v>
      </c>
      <c r="AG411">
        <v>0</v>
      </c>
      <c r="AH411" t="s">
        <v>168</v>
      </c>
      <c r="AI411" s="1">
        <v>44540.864756944444</v>
      </c>
      <c r="AJ411">
        <v>250</v>
      </c>
      <c r="AK411">
        <v>4</v>
      </c>
      <c r="AL411">
        <v>0</v>
      </c>
      <c r="AM411">
        <v>4</v>
      </c>
      <c r="AN411">
        <v>0</v>
      </c>
      <c r="AO411">
        <v>4</v>
      </c>
      <c r="AP411">
        <v>-41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1047</v>
      </c>
      <c r="B412" t="s">
        <v>80</v>
      </c>
      <c r="C412" t="s">
        <v>1045</v>
      </c>
      <c r="D412" t="s">
        <v>82</v>
      </c>
      <c r="E412" s="2" t="str">
        <f>HYPERLINK("capsilon://?command=openfolder&amp;siteaddress=FAM.docvelocity-na8.net&amp;folderid=FXE0F87476-2F4F-1E45-B5C9-419F7E0149CF","FX211113434")</f>
        <v>FX211113434</v>
      </c>
      <c r="F412" t="s">
        <v>19</v>
      </c>
      <c r="G412" t="s">
        <v>19</v>
      </c>
      <c r="H412" t="s">
        <v>83</v>
      </c>
      <c r="I412" t="s">
        <v>1048</v>
      </c>
      <c r="J412">
        <v>82</v>
      </c>
      <c r="K412" t="s">
        <v>85</v>
      </c>
      <c r="L412" t="s">
        <v>86</v>
      </c>
      <c r="M412" t="s">
        <v>87</v>
      </c>
      <c r="N412">
        <v>2</v>
      </c>
      <c r="O412" s="1">
        <v>44540.730810185189</v>
      </c>
      <c r="P412" s="1">
        <v>44540.867025462961</v>
      </c>
      <c r="Q412">
        <v>11038</v>
      </c>
      <c r="R412">
        <v>731</v>
      </c>
      <c r="S412" t="b">
        <v>0</v>
      </c>
      <c r="T412" t="s">
        <v>88</v>
      </c>
      <c r="U412" t="b">
        <v>0</v>
      </c>
      <c r="V412" t="s">
        <v>579</v>
      </c>
      <c r="W412" s="1">
        <v>44540.806863425925</v>
      </c>
      <c r="X412">
        <v>529</v>
      </c>
      <c r="Y412">
        <v>89</v>
      </c>
      <c r="Z412">
        <v>0</v>
      </c>
      <c r="AA412">
        <v>89</v>
      </c>
      <c r="AB412">
        <v>0</v>
      </c>
      <c r="AC412">
        <v>34</v>
      </c>
      <c r="AD412">
        <v>-7</v>
      </c>
      <c r="AE412">
        <v>0</v>
      </c>
      <c r="AF412">
        <v>0</v>
      </c>
      <c r="AG412">
        <v>0</v>
      </c>
      <c r="AH412" t="s">
        <v>168</v>
      </c>
      <c r="AI412" s="1">
        <v>44540.867025462961</v>
      </c>
      <c r="AJ412">
        <v>195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-8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1049</v>
      </c>
      <c r="B413" t="s">
        <v>80</v>
      </c>
      <c r="C413" t="s">
        <v>1045</v>
      </c>
      <c r="D413" t="s">
        <v>82</v>
      </c>
      <c r="E413" s="2" t="str">
        <f>HYPERLINK("capsilon://?command=openfolder&amp;siteaddress=FAM.docvelocity-na8.net&amp;folderid=FXE0F87476-2F4F-1E45-B5C9-419F7E0149CF","FX211113434")</f>
        <v>FX211113434</v>
      </c>
      <c r="F413" t="s">
        <v>19</v>
      </c>
      <c r="G413" t="s">
        <v>19</v>
      </c>
      <c r="H413" t="s">
        <v>83</v>
      </c>
      <c r="I413" t="s">
        <v>1050</v>
      </c>
      <c r="J413">
        <v>137</v>
      </c>
      <c r="K413" t="s">
        <v>85</v>
      </c>
      <c r="L413" t="s">
        <v>86</v>
      </c>
      <c r="M413" t="s">
        <v>87</v>
      </c>
      <c r="N413">
        <v>2</v>
      </c>
      <c r="O413" s="1">
        <v>44540.732210648152</v>
      </c>
      <c r="P413" s="1">
        <v>44540.870844907404</v>
      </c>
      <c r="Q413">
        <v>10574</v>
      </c>
      <c r="R413">
        <v>1404</v>
      </c>
      <c r="S413" t="b">
        <v>0</v>
      </c>
      <c r="T413" t="s">
        <v>88</v>
      </c>
      <c r="U413" t="b">
        <v>0</v>
      </c>
      <c r="V413" t="s">
        <v>136</v>
      </c>
      <c r="W413" s="1">
        <v>44540.812696759262</v>
      </c>
      <c r="X413">
        <v>974</v>
      </c>
      <c r="Y413">
        <v>114</v>
      </c>
      <c r="Z413">
        <v>0</v>
      </c>
      <c r="AA413">
        <v>114</v>
      </c>
      <c r="AB413">
        <v>0</v>
      </c>
      <c r="AC413">
        <v>54</v>
      </c>
      <c r="AD413">
        <v>23</v>
      </c>
      <c r="AE413">
        <v>0</v>
      </c>
      <c r="AF413">
        <v>0</v>
      </c>
      <c r="AG413">
        <v>0</v>
      </c>
      <c r="AH413" t="s">
        <v>201</v>
      </c>
      <c r="AI413" s="1">
        <v>44540.870844907404</v>
      </c>
      <c r="AJ413">
        <v>415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22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1051</v>
      </c>
      <c r="B414" t="s">
        <v>80</v>
      </c>
      <c r="C414" t="s">
        <v>138</v>
      </c>
      <c r="D414" t="s">
        <v>82</v>
      </c>
      <c r="E414" s="2" t="str">
        <f>HYPERLINK("capsilon://?command=openfolder&amp;siteaddress=FAM.docvelocity-na8.net&amp;folderid=FX4DDAC92B-44BB-9902-745B-A57F314DEF11","FX211013783")</f>
        <v>FX211013783</v>
      </c>
      <c r="F414" t="s">
        <v>19</v>
      </c>
      <c r="G414" t="s">
        <v>19</v>
      </c>
      <c r="H414" t="s">
        <v>83</v>
      </c>
      <c r="I414" t="s">
        <v>1052</v>
      </c>
      <c r="J414">
        <v>37</v>
      </c>
      <c r="K414" t="s">
        <v>85</v>
      </c>
      <c r="L414" t="s">
        <v>86</v>
      </c>
      <c r="M414" t="s">
        <v>87</v>
      </c>
      <c r="N414">
        <v>2</v>
      </c>
      <c r="O414" s="1">
        <v>44540.733055555553</v>
      </c>
      <c r="P414" s="1">
        <v>44540.870370370372</v>
      </c>
      <c r="Q414">
        <v>11201</v>
      </c>
      <c r="R414">
        <v>663</v>
      </c>
      <c r="S414" t="b">
        <v>0</v>
      </c>
      <c r="T414" t="s">
        <v>88</v>
      </c>
      <c r="U414" t="b">
        <v>0</v>
      </c>
      <c r="V414" t="s">
        <v>579</v>
      </c>
      <c r="W414" s="1">
        <v>44540.810555555552</v>
      </c>
      <c r="X414">
        <v>318</v>
      </c>
      <c r="Y414">
        <v>38</v>
      </c>
      <c r="Z414">
        <v>0</v>
      </c>
      <c r="AA414">
        <v>38</v>
      </c>
      <c r="AB414">
        <v>0</v>
      </c>
      <c r="AC414">
        <v>14</v>
      </c>
      <c r="AD414">
        <v>-1</v>
      </c>
      <c r="AE414">
        <v>0</v>
      </c>
      <c r="AF414">
        <v>0</v>
      </c>
      <c r="AG414">
        <v>0</v>
      </c>
      <c r="AH414" t="s">
        <v>89</v>
      </c>
      <c r="AI414" s="1">
        <v>44540.870370370372</v>
      </c>
      <c r="AJ414">
        <v>333</v>
      </c>
      <c r="AK414">
        <v>2</v>
      </c>
      <c r="AL414">
        <v>0</v>
      </c>
      <c r="AM414">
        <v>2</v>
      </c>
      <c r="AN414">
        <v>0</v>
      </c>
      <c r="AO414">
        <v>2</v>
      </c>
      <c r="AP414">
        <v>-3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1053</v>
      </c>
      <c r="B415" t="s">
        <v>80</v>
      </c>
      <c r="C415" t="s">
        <v>1054</v>
      </c>
      <c r="D415" t="s">
        <v>82</v>
      </c>
      <c r="E415" s="2" t="str">
        <f>HYPERLINK("capsilon://?command=openfolder&amp;siteaddress=FAM.docvelocity-na8.net&amp;folderid=FXC911F405-50FB-4ADF-27E9-F2B6AE115B9E","FX21111636")</f>
        <v>FX21111636</v>
      </c>
      <c r="F415" t="s">
        <v>19</v>
      </c>
      <c r="G415" t="s">
        <v>19</v>
      </c>
      <c r="H415" t="s">
        <v>83</v>
      </c>
      <c r="I415" t="s">
        <v>1055</v>
      </c>
      <c r="J415">
        <v>32</v>
      </c>
      <c r="K415" t="s">
        <v>85</v>
      </c>
      <c r="L415" t="s">
        <v>86</v>
      </c>
      <c r="M415" t="s">
        <v>87</v>
      </c>
      <c r="N415">
        <v>2</v>
      </c>
      <c r="O415" s="1">
        <v>44540.746712962966</v>
      </c>
      <c r="P415" s="1">
        <v>44540.868564814817</v>
      </c>
      <c r="Q415">
        <v>9125</v>
      </c>
      <c r="R415">
        <v>1403</v>
      </c>
      <c r="S415" t="b">
        <v>0</v>
      </c>
      <c r="T415" t="s">
        <v>88</v>
      </c>
      <c r="U415" t="b">
        <v>0</v>
      </c>
      <c r="V415" t="s">
        <v>579</v>
      </c>
      <c r="W415" s="1">
        <v>44540.824999999997</v>
      </c>
      <c r="X415">
        <v>1248</v>
      </c>
      <c r="Y415">
        <v>44</v>
      </c>
      <c r="Z415">
        <v>0</v>
      </c>
      <c r="AA415">
        <v>44</v>
      </c>
      <c r="AB415">
        <v>0</v>
      </c>
      <c r="AC415">
        <v>22</v>
      </c>
      <c r="AD415">
        <v>-12</v>
      </c>
      <c r="AE415">
        <v>0</v>
      </c>
      <c r="AF415">
        <v>0</v>
      </c>
      <c r="AG415">
        <v>0</v>
      </c>
      <c r="AH415" t="s">
        <v>168</v>
      </c>
      <c r="AI415" s="1">
        <v>44540.868564814817</v>
      </c>
      <c r="AJ415">
        <v>133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-12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1056</v>
      </c>
      <c r="B416" t="s">
        <v>80</v>
      </c>
      <c r="C416" t="s">
        <v>1054</v>
      </c>
      <c r="D416" t="s">
        <v>82</v>
      </c>
      <c r="E416" s="2" t="str">
        <f>HYPERLINK("capsilon://?command=openfolder&amp;siteaddress=FAM.docvelocity-na8.net&amp;folderid=FXC911F405-50FB-4ADF-27E9-F2B6AE115B9E","FX21111636")</f>
        <v>FX21111636</v>
      </c>
      <c r="F416" t="s">
        <v>19</v>
      </c>
      <c r="G416" t="s">
        <v>19</v>
      </c>
      <c r="H416" t="s">
        <v>83</v>
      </c>
      <c r="I416" t="s">
        <v>1057</v>
      </c>
      <c r="J416">
        <v>32</v>
      </c>
      <c r="K416" t="s">
        <v>85</v>
      </c>
      <c r="L416" t="s">
        <v>86</v>
      </c>
      <c r="M416" t="s">
        <v>87</v>
      </c>
      <c r="N416">
        <v>2</v>
      </c>
      <c r="O416" s="1">
        <v>44540.747766203705</v>
      </c>
      <c r="P416" s="1">
        <v>44540.869826388887</v>
      </c>
      <c r="Q416">
        <v>10039</v>
      </c>
      <c r="R416">
        <v>507</v>
      </c>
      <c r="S416" t="b">
        <v>0</v>
      </c>
      <c r="T416" t="s">
        <v>88</v>
      </c>
      <c r="U416" t="b">
        <v>0</v>
      </c>
      <c r="V416" t="s">
        <v>136</v>
      </c>
      <c r="W416" s="1">
        <v>44540.817152777781</v>
      </c>
      <c r="X416">
        <v>384</v>
      </c>
      <c r="Y416">
        <v>36</v>
      </c>
      <c r="Z416">
        <v>0</v>
      </c>
      <c r="AA416">
        <v>36</v>
      </c>
      <c r="AB416">
        <v>0</v>
      </c>
      <c r="AC416">
        <v>17</v>
      </c>
      <c r="AD416">
        <v>-4</v>
      </c>
      <c r="AE416">
        <v>0</v>
      </c>
      <c r="AF416">
        <v>0</v>
      </c>
      <c r="AG416">
        <v>0</v>
      </c>
      <c r="AH416" t="s">
        <v>168</v>
      </c>
      <c r="AI416" s="1">
        <v>44540.869826388887</v>
      </c>
      <c r="AJ416">
        <v>109</v>
      </c>
      <c r="AK416">
        <v>1</v>
      </c>
      <c r="AL416">
        <v>0</v>
      </c>
      <c r="AM416">
        <v>1</v>
      </c>
      <c r="AN416">
        <v>0</v>
      </c>
      <c r="AO416">
        <v>1</v>
      </c>
      <c r="AP416">
        <v>-5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1058</v>
      </c>
      <c r="B417" t="s">
        <v>80</v>
      </c>
      <c r="C417" t="s">
        <v>653</v>
      </c>
      <c r="D417" t="s">
        <v>82</v>
      </c>
      <c r="E417" s="2" t="str">
        <f>HYPERLINK("capsilon://?command=openfolder&amp;siteaddress=FAM.docvelocity-na8.net&amp;folderid=FX2D0C3585-A3C5-697C-D53E-CEB90BD52A42","FX21106676")</f>
        <v>FX21106676</v>
      </c>
      <c r="F417" t="s">
        <v>19</v>
      </c>
      <c r="G417" t="s">
        <v>19</v>
      </c>
      <c r="H417" t="s">
        <v>83</v>
      </c>
      <c r="I417" t="s">
        <v>1059</v>
      </c>
      <c r="J417">
        <v>62</v>
      </c>
      <c r="K417" t="s">
        <v>85</v>
      </c>
      <c r="L417" t="s">
        <v>86</v>
      </c>
      <c r="M417" t="s">
        <v>87</v>
      </c>
      <c r="N417">
        <v>1</v>
      </c>
      <c r="O417" s="1">
        <v>44540.755266203705</v>
      </c>
      <c r="P417" s="1">
        <v>44540.770104166666</v>
      </c>
      <c r="Q417">
        <v>1124</v>
      </c>
      <c r="R417">
        <v>158</v>
      </c>
      <c r="S417" t="b">
        <v>0</v>
      </c>
      <c r="T417" t="s">
        <v>88</v>
      </c>
      <c r="U417" t="b">
        <v>0</v>
      </c>
      <c r="V417" t="s">
        <v>125</v>
      </c>
      <c r="W417" s="1">
        <v>44540.770104166666</v>
      </c>
      <c r="X417">
        <v>158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62</v>
      </c>
      <c r="AE417">
        <v>57</v>
      </c>
      <c r="AF417">
        <v>0</v>
      </c>
      <c r="AG417">
        <v>2</v>
      </c>
      <c r="AH417" t="s">
        <v>88</v>
      </c>
      <c r="AI417" t="s">
        <v>88</v>
      </c>
      <c r="AJ417" t="s">
        <v>88</v>
      </c>
      <c r="AK417" t="s">
        <v>88</v>
      </c>
      <c r="AL417" t="s">
        <v>88</v>
      </c>
      <c r="AM417" t="s">
        <v>88</v>
      </c>
      <c r="AN417" t="s">
        <v>88</v>
      </c>
      <c r="AO417" t="s">
        <v>88</v>
      </c>
      <c r="AP417" t="s">
        <v>88</v>
      </c>
      <c r="AQ417" t="s">
        <v>88</v>
      </c>
      <c r="AR417" t="s">
        <v>88</v>
      </c>
      <c r="AS417" t="s">
        <v>88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1060</v>
      </c>
      <c r="B418" t="s">
        <v>80</v>
      </c>
      <c r="C418" t="s">
        <v>1061</v>
      </c>
      <c r="D418" t="s">
        <v>82</v>
      </c>
      <c r="E418" s="2" t="str">
        <f>HYPERLINK("capsilon://?command=openfolder&amp;siteaddress=FAM.docvelocity-na8.net&amp;folderid=FXCEE113F6-A978-E87D-970B-AE32C117B5FD","FX21112959")</f>
        <v>FX21112959</v>
      </c>
      <c r="F418" t="s">
        <v>19</v>
      </c>
      <c r="G418" t="s">
        <v>19</v>
      </c>
      <c r="H418" t="s">
        <v>83</v>
      </c>
      <c r="I418" t="s">
        <v>1062</v>
      </c>
      <c r="J418">
        <v>94</v>
      </c>
      <c r="K418" t="s">
        <v>85</v>
      </c>
      <c r="L418" t="s">
        <v>86</v>
      </c>
      <c r="M418" t="s">
        <v>87</v>
      </c>
      <c r="N418">
        <v>1</v>
      </c>
      <c r="O418" s="1">
        <v>44540.75712962963</v>
      </c>
      <c r="P418" s="1">
        <v>44540.771504629629</v>
      </c>
      <c r="Q418">
        <v>1121</v>
      </c>
      <c r="R418">
        <v>121</v>
      </c>
      <c r="S418" t="b">
        <v>0</v>
      </c>
      <c r="T418" t="s">
        <v>88</v>
      </c>
      <c r="U418" t="b">
        <v>0</v>
      </c>
      <c r="V418" t="s">
        <v>125</v>
      </c>
      <c r="W418" s="1">
        <v>44540.771504629629</v>
      </c>
      <c r="X418">
        <v>121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94</v>
      </c>
      <c r="AE418">
        <v>73</v>
      </c>
      <c r="AF418">
        <v>0</v>
      </c>
      <c r="AG418">
        <v>2</v>
      </c>
      <c r="AH418" t="s">
        <v>88</v>
      </c>
      <c r="AI418" t="s">
        <v>88</v>
      </c>
      <c r="AJ418" t="s">
        <v>88</v>
      </c>
      <c r="AK418" t="s">
        <v>88</v>
      </c>
      <c r="AL418" t="s">
        <v>88</v>
      </c>
      <c r="AM418" t="s">
        <v>88</v>
      </c>
      <c r="AN418" t="s">
        <v>88</v>
      </c>
      <c r="AO418" t="s">
        <v>88</v>
      </c>
      <c r="AP418" t="s">
        <v>88</v>
      </c>
      <c r="AQ418" t="s">
        <v>88</v>
      </c>
      <c r="AR418" t="s">
        <v>88</v>
      </c>
      <c r="AS418" t="s">
        <v>88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1063</v>
      </c>
      <c r="B419" t="s">
        <v>80</v>
      </c>
      <c r="C419" t="s">
        <v>614</v>
      </c>
      <c r="D419" t="s">
        <v>82</v>
      </c>
      <c r="E419" s="2" t="str">
        <f>HYPERLINK("capsilon://?command=openfolder&amp;siteaddress=FAM.docvelocity-na8.net&amp;folderid=FXCE8C6FB0-43EF-E800-AE5E-95E0621757E5","FX21123567")</f>
        <v>FX21123567</v>
      </c>
      <c r="F419" t="s">
        <v>19</v>
      </c>
      <c r="G419" t="s">
        <v>19</v>
      </c>
      <c r="H419" t="s">
        <v>83</v>
      </c>
      <c r="I419" t="s">
        <v>1064</v>
      </c>
      <c r="J419">
        <v>66</v>
      </c>
      <c r="K419" t="s">
        <v>85</v>
      </c>
      <c r="L419" t="s">
        <v>86</v>
      </c>
      <c r="M419" t="s">
        <v>87</v>
      </c>
      <c r="N419">
        <v>1</v>
      </c>
      <c r="O419" s="1">
        <v>44540.76</v>
      </c>
      <c r="P419" s="1">
        <v>44540.772604166668</v>
      </c>
      <c r="Q419">
        <v>1002</v>
      </c>
      <c r="R419">
        <v>87</v>
      </c>
      <c r="S419" t="b">
        <v>0</v>
      </c>
      <c r="T419" t="s">
        <v>88</v>
      </c>
      <c r="U419" t="b">
        <v>0</v>
      </c>
      <c r="V419" t="s">
        <v>125</v>
      </c>
      <c r="W419" s="1">
        <v>44540.772604166668</v>
      </c>
      <c r="X419">
        <v>87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66</v>
      </c>
      <c r="AE419">
        <v>52</v>
      </c>
      <c r="AF419">
        <v>0</v>
      </c>
      <c r="AG419">
        <v>1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1065</v>
      </c>
      <c r="B420" t="s">
        <v>80</v>
      </c>
      <c r="C420" t="s">
        <v>614</v>
      </c>
      <c r="D420" t="s">
        <v>82</v>
      </c>
      <c r="E420" s="2" t="str">
        <f>HYPERLINK("capsilon://?command=openfolder&amp;siteaddress=FAM.docvelocity-na8.net&amp;folderid=FXCE8C6FB0-43EF-E800-AE5E-95E0621757E5","FX21123567")</f>
        <v>FX21123567</v>
      </c>
      <c r="F420" t="s">
        <v>19</v>
      </c>
      <c r="G420" t="s">
        <v>19</v>
      </c>
      <c r="H420" t="s">
        <v>83</v>
      </c>
      <c r="I420" t="s">
        <v>1066</v>
      </c>
      <c r="J420">
        <v>66</v>
      </c>
      <c r="K420" t="s">
        <v>85</v>
      </c>
      <c r="L420" t="s">
        <v>86</v>
      </c>
      <c r="M420" t="s">
        <v>87</v>
      </c>
      <c r="N420">
        <v>2</v>
      </c>
      <c r="O420" s="1">
        <v>44540.760347222225</v>
      </c>
      <c r="P420" s="1">
        <v>44540.87164351852</v>
      </c>
      <c r="Q420">
        <v>9159</v>
      </c>
      <c r="R420">
        <v>457</v>
      </c>
      <c r="S420" t="b">
        <v>0</v>
      </c>
      <c r="T420" t="s">
        <v>88</v>
      </c>
      <c r="U420" t="b">
        <v>0</v>
      </c>
      <c r="V420" t="s">
        <v>136</v>
      </c>
      <c r="W420" s="1">
        <v>44540.820405092592</v>
      </c>
      <c r="X420">
        <v>280</v>
      </c>
      <c r="Y420">
        <v>52</v>
      </c>
      <c r="Z420">
        <v>0</v>
      </c>
      <c r="AA420">
        <v>52</v>
      </c>
      <c r="AB420">
        <v>0</v>
      </c>
      <c r="AC420">
        <v>35</v>
      </c>
      <c r="AD420">
        <v>14</v>
      </c>
      <c r="AE420">
        <v>0</v>
      </c>
      <c r="AF420">
        <v>0</v>
      </c>
      <c r="AG420">
        <v>0</v>
      </c>
      <c r="AH420" t="s">
        <v>168</v>
      </c>
      <c r="AI420" s="1">
        <v>44540.87164351852</v>
      </c>
      <c r="AJ420">
        <v>156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14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1067</v>
      </c>
      <c r="B421" t="s">
        <v>80</v>
      </c>
      <c r="C421" t="s">
        <v>653</v>
      </c>
      <c r="D421" t="s">
        <v>82</v>
      </c>
      <c r="E421" s="2" t="str">
        <f>HYPERLINK("capsilon://?command=openfolder&amp;siteaddress=FAM.docvelocity-na8.net&amp;folderid=FX2D0C3585-A3C5-697C-D53E-CEB90BD52A42","FX21106676")</f>
        <v>FX21106676</v>
      </c>
      <c r="F421" t="s">
        <v>19</v>
      </c>
      <c r="G421" t="s">
        <v>19</v>
      </c>
      <c r="H421" t="s">
        <v>83</v>
      </c>
      <c r="I421" t="s">
        <v>1059</v>
      </c>
      <c r="J421">
        <v>119</v>
      </c>
      <c r="K421" t="s">
        <v>85</v>
      </c>
      <c r="L421" t="s">
        <v>86</v>
      </c>
      <c r="M421" t="s">
        <v>87</v>
      </c>
      <c r="N421">
        <v>2</v>
      </c>
      <c r="O421" s="1">
        <v>44540.771354166667</v>
      </c>
      <c r="P421" s="1">
        <v>44540.85019675926</v>
      </c>
      <c r="Q421">
        <v>3020</v>
      </c>
      <c r="R421">
        <v>3792</v>
      </c>
      <c r="S421" t="b">
        <v>0</v>
      </c>
      <c r="T421" t="s">
        <v>88</v>
      </c>
      <c r="U421" t="b">
        <v>1</v>
      </c>
      <c r="V421" t="s">
        <v>458</v>
      </c>
      <c r="W421" s="1">
        <v>44540.823368055557</v>
      </c>
      <c r="X421">
        <v>3422</v>
      </c>
      <c r="Y421">
        <v>140</v>
      </c>
      <c r="Z421">
        <v>0</v>
      </c>
      <c r="AA421">
        <v>140</v>
      </c>
      <c r="AB421">
        <v>0</v>
      </c>
      <c r="AC421">
        <v>112</v>
      </c>
      <c r="AD421">
        <v>-21</v>
      </c>
      <c r="AE421">
        <v>0</v>
      </c>
      <c r="AF421">
        <v>0</v>
      </c>
      <c r="AG421">
        <v>0</v>
      </c>
      <c r="AH421" t="s">
        <v>168</v>
      </c>
      <c r="AI421" s="1">
        <v>44540.85019675926</v>
      </c>
      <c r="AJ421">
        <v>312</v>
      </c>
      <c r="AK421">
        <v>3</v>
      </c>
      <c r="AL421">
        <v>0</v>
      </c>
      <c r="AM421">
        <v>3</v>
      </c>
      <c r="AN421">
        <v>0</v>
      </c>
      <c r="AO421">
        <v>3</v>
      </c>
      <c r="AP421">
        <v>-24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1068</v>
      </c>
      <c r="B422" t="s">
        <v>80</v>
      </c>
      <c r="C422" t="s">
        <v>1061</v>
      </c>
      <c r="D422" t="s">
        <v>82</v>
      </c>
      <c r="E422" s="2" t="str">
        <f>HYPERLINK("capsilon://?command=openfolder&amp;siteaddress=FAM.docvelocity-na8.net&amp;folderid=FXCEE113F6-A978-E87D-970B-AE32C117B5FD","FX21112959")</f>
        <v>FX21112959</v>
      </c>
      <c r="F422" t="s">
        <v>19</v>
      </c>
      <c r="G422" t="s">
        <v>19</v>
      </c>
      <c r="H422" t="s">
        <v>83</v>
      </c>
      <c r="I422" t="s">
        <v>1062</v>
      </c>
      <c r="J422">
        <v>66</v>
      </c>
      <c r="K422" t="s">
        <v>85</v>
      </c>
      <c r="L422" t="s">
        <v>86</v>
      </c>
      <c r="M422" t="s">
        <v>87</v>
      </c>
      <c r="N422">
        <v>2</v>
      </c>
      <c r="O422" s="1">
        <v>44540.772453703707</v>
      </c>
      <c r="P422" s="1">
        <v>44540.85261574074</v>
      </c>
      <c r="Q422">
        <v>5899</v>
      </c>
      <c r="R422">
        <v>1027</v>
      </c>
      <c r="S422" t="b">
        <v>0</v>
      </c>
      <c r="T422" t="s">
        <v>88</v>
      </c>
      <c r="U422" t="b">
        <v>1</v>
      </c>
      <c r="V422" t="s">
        <v>153</v>
      </c>
      <c r="W422" s="1">
        <v>44540.791759259257</v>
      </c>
      <c r="X422">
        <v>498</v>
      </c>
      <c r="Y422">
        <v>58</v>
      </c>
      <c r="Z422">
        <v>0</v>
      </c>
      <c r="AA422">
        <v>58</v>
      </c>
      <c r="AB422">
        <v>0</v>
      </c>
      <c r="AC422">
        <v>37</v>
      </c>
      <c r="AD422">
        <v>8</v>
      </c>
      <c r="AE422">
        <v>0</v>
      </c>
      <c r="AF422">
        <v>0</v>
      </c>
      <c r="AG422">
        <v>0</v>
      </c>
      <c r="AH422" t="s">
        <v>89</v>
      </c>
      <c r="AI422" s="1">
        <v>44540.85261574074</v>
      </c>
      <c r="AJ422">
        <v>515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7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1069</v>
      </c>
      <c r="B423" t="s">
        <v>80</v>
      </c>
      <c r="C423" t="s">
        <v>614</v>
      </c>
      <c r="D423" t="s">
        <v>82</v>
      </c>
      <c r="E423" s="2" t="str">
        <f>HYPERLINK("capsilon://?command=openfolder&amp;siteaddress=FAM.docvelocity-na8.net&amp;folderid=FXCE8C6FB0-43EF-E800-AE5E-95E0621757E5","FX21123567")</f>
        <v>FX21123567</v>
      </c>
      <c r="F423" t="s">
        <v>19</v>
      </c>
      <c r="G423" t="s">
        <v>19</v>
      </c>
      <c r="H423" t="s">
        <v>83</v>
      </c>
      <c r="I423" t="s">
        <v>1064</v>
      </c>
      <c r="J423">
        <v>38</v>
      </c>
      <c r="K423" t="s">
        <v>85</v>
      </c>
      <c r="L423" t="s">
        <v>86</v>
      </c>
      <c r="M423" t="s">
        <v>87</v>
      </c>
      <c r="N423">
        <v>2</v>
      </c>
      <c r="O423" s="1">
        <v>44540.772986111115</v>
      </c>
      <c r="P423" s="1">
        <v>44540.851793981485</v>
      </c>
      <c r="Q423">
        <v>6571</v>
      </c>
      <c r="R423">
        <v>238</v>
      </c>
      <c r="S423" t="b">
        <v>0</v>
      </c>
      <c r="T423" t="s">
        <v>88</v>
      </c>
      <c r="U423" t="b">
        <v>1</v>
      </c>
      <c r="V423" t="s">
        <v>125</v>
      </c>
      <c r="W423" s="1">
        <v>44540.774675925924</v>
      </c>
      <c r="X423">
        <v>101</v>
      </c>
      <c r="Y423">
        <v>37</v>
      </c>
      <c r="Z423">
        <v>0</v>
      </c>
      <c r="AA423">
        <v>37</v>
      </c>
      <c r="AB423">
        <v>0</v>
      </c>
      <c r="AC423">
        <v>23</v>
      </c>
      <c r="AD423">
        <v>1</v>
      </c>
      <c r="AE423">
        <v>0</v>
      </c>
      <c r="AF423">
        <v>0</v>
      </c>
      <c r="AG423">
        <v>0</v>
      </c>
      <c r="AH423" t="s">
        <v>168</v>
      </c>
      <c r="AI423" s="1">
        <v>44540.851793981485</v>
      </c>
      <c r="AJ423">
        <v>137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1070</v>
      </c>
      <c r="B424" t="s">
        <v>80</v>
      </c>
      <c r="C424" t="s">
        <v>932</v>
      </c>
      <c r="D424" t="s">
        <v>82</v>
      </c>
      <c r="E424" s="2" t="str">
        <f>HYPERLINK("capsilon://?command=openfolder&amp;siteaddress=FAM.docvelocity-na8.net&amp;folderid=FX1FF849F2-0492-DBDE-55BA-CE39D48A3864","FX21118844")</f>
        <v>FX21118844</v>
      </c>
      <c r="F424" t="s">
        <v>19</v>
      </c>
      <c r="G424" t="s">
        <v>19</v>
      </c>
      <c r="H424" t="s">
        <v>83</v>
      </c>
      <c r="I424" t="s">
        <v>1071</v>
      </c>
      <c r="J424">
        <v>66</v>
      </c>
      <c r="K424" t="s">
        <v>85</v>
      </c>
      <c r="L424" t="s">
        <v>86</v>
      </c>
      <c r="M424" t="s">
        <v>87</v>
      </c>
      <c r="N424">
        <v>2</v>
      </c>
      <c r="O424" s="1">
        <v>44540.779305555552</v>
      </c>
      <c r="P424" s="1">
        <v>44540.875648148147</v>
      </c>
      <c r="Q424">
        <v>7649</v>
      </c>
      <c r="R424">
        <v>675</v>
      </c>
      <c r="S424" t="b">
        <v>0</v>
      </c>
      <c r="T424" t="s">
        <v>88</v>
      </c>
      <c r="U424" t="b">
        <v>0</v>
      </c>
      <c r="V424" t="s">
        <v>153</v>
      </c>
      <c r="W424" s="1">
        <v>44540.819490740738</v>
      </c>
      <c r="X424">
        <v>174</v>
      </c>
      <c r="Y424">
        <v>52</v>
      </c>
      <c r="Z424">
        <v>0</v>
      </c>
      <c r="AA424">
        <v>52</v>
      </c>
      <c r="AB424">
        <v>0</v>
      </c>
      <c r="AC424">
        <v>31</v>
      </c>
      <c r="AD424">
        <v>14</v>
      </c>
      <c r="AE424">
        <v>0</v>
      </c>
      <c r="AF424">
        <v>0</v>
      </c>
      <c r="AG424">
        <v>0</v>
      </c>
      <c r="AH424" t="s">
        <v>89</v>
      </c>
      <c r="AI424" s="1">
        <v>44540.875648148147</v>
      </c>
      <c r="AJ424">
        <v>455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14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1072</v>
      </c>
      <c r="B425" t="s">
        <v>80</v>
      </c>
      <c r="C425" t="s">
        <v>1073</v>
      </c>
      <c r="D425" t="s">
        <v>82</v>
      </c>
      <c r="E425" s="2" t="str">
        <f>HYPERLINK("capsilon://?command=openfolder&amp;siteaddress=FAM.docvelocity-na8.net&amp;folderid=FX46ADB0A4-534B-E308-E91C-EB049EC21BF4","FX21115965")</f>
        <v>FX21115965</v>
      </c>
      <c r="F425" t="s">
        <v>19</v>
      </c>
      <c r="G425" t="s">
        <v>19</v>
      </c>
      <c r="H425" t="s">
        <v>83</v>
      </c>
      <c r="I425" t="s">
        <v>1074</v>
      </c>
      <c r="J425">
        <v>66</v>
      </c>
      <c r="K425" t="s">
        <v>85</v>
      </c>
      <c r="L425" t="s">
        <v>86</v>
      </c>
      <c r="M425" t="s">
        <v>87</v>
      </c>
      <c r="N425">
        <v>2</v>
      </c>
      <c r="O425" s="1">
        <v>44531.769953703704</v>
      </c>
      <c r="P425" s="1">
        <v>44532.251828703702</v>
      </c>
      <c r="Q425">
        <v>39626</v>
      </c>
      <c r="R425">
        <v>2008</v>
      </c>
      <c r="S425" t="b">
        <v>0</v>
      </c>
      <c r="T425" t="s">
        <v>88</v>
      </c>
      <c r="U425" t="b">
        <v>0</v>
      </c>
      <c r="V425" t="s">
        <v>93</v>
      </c>
      <c r="W425" s="1">
        <v>44532.186041666668</v>
      </c>
      <c r="X425">
        <v>275</v>
      </c>
      <c r="Y425">
        <v>52</v>
      </c>
      <c r="Z425">
        <v>0</v>
      </c>
      <c r="AA425">
        <v>52</v>
      </c>
      <c r="AB425">
        <v>0</v>
      </c>
      <c r="AC425">
        <v>3</v>
      </c>
      <c r="AD425">
        <v>14</v>
      </c>
      <c r="AE425">
        <v>0</v>
      </c>
      <c r="AF425">
        <v>0</v>
      </c>
      <c r="AG425">
        <v>0</v>
      </c>
      <c r="AH425" t="s">
        <v>201</v>
      </c>
      <c r="AI425" s="1">
        <v>44532.251828703702</v>
      </c>
      <c r="AJ425">
        <v>904</v>
      </c>
      <c r="AK425">
        <v>9</v>
      </c>
      <c r="AL425">
        <v>0</v>
      </c>
      <c r="AM425">
        <v>9</v>
      </c>
      <c r="AN425">
        <v>0</v>
      </c>
      <c r="AO425">
        <v>7</v>
      </c>
      <c r="AP425">
        <v>5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1075</v>
      </c>
      <c r="B426" t="s">
        <v>80</v>
      </c>
      <c r="C426" t="s">
        <v>1076</v>
      </c>
      <c r="D426" t="s">
        <v>82</v>
      </c>
      <c r="E426" s="2" t="str">
        <f>HYPERLINK("capsilon://?command=openfolder&amp;siteaddress=FAM.docvelocity-na8.net&amp;folderid=FX2CA2EED8-A1FD-D4D4-A4C0-D37A8863CEE9","FX211012985")</f>
        <v>FX211012985</v>
      </c>
      <c r="F426" t="s">
        <v>19</v>
      </c>
      <c r="G426" t="s">
        <v>19</v>
      </c>
      <c r="H426" t="s">
        <v>83</v>
      </c>
      <c r="I426" t="s">
        <v>1077</v>
      </c>
      <c r="J426">
        <v>38</v>
      </c>
      <c r="K426" t="s">
        <v>85</v>
      </c>
      <c r="L426" t="s">
        <v>86</v>
      </c>
      <c r="M426" t="s">
        <v>87</v>
      </c>
      <c r="N426">
        <v>2</v>
      </c>
      <c r="O426" s="1">
        <v>44531.812291666669</v>
      </c>
      <c r="P426" s="1">
        <v>44532.241354166668</v>
      </c>
      <c r="Q426">
        <v>36403</v>
      </c>
      <c r="R426">
        <v>668</v>
      </c>
      <c r="S426" t="b">
        <v>0</v>
      </c>
      <c r="T426" t="s">
        <v>88</v>
      </c>
      <c r="U426" t="b">
        <v>0</v>
      </c>
      <c r="V426" t="s">
        <v>93</v>
      </c>
      <c r="W426" s="1">
        <v>44532.188518518517</v>
      </c>
      <c r="X426">
        <v>213</v>
      </c>
      <c r="Y426">
        <v>37</v>
      </c>
      <c r="Z426">
        <v>0</v>
      </c>
      <c r="AA426">
        <v>37</v>
      </c>
      <c r="AB426">
        <v>0</v>
      </c>
      <c r="AC426">
        <v>8</v>
      </c>
      <c r="AD426">
        <v>1</v>
      </c>
      <c r="AE426">
        <v>0</v>
      </c>
      <c r="AF426">
        <v>0</v>
      </c>
      <c r="AG426">
        <v>0</v>
      </c>
      <c r="AH426" t="s">
        <v>201</v>
      </c>
      <c r="AI426" s="1">
        <v>44532.241354166668</v>
      </c>
      <c r="AJ426">
        <v>455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1078</v>
      </c>
      <c r="B427" t="s">
        <v>80</v>
      </c>
      <c r="C427" t="s">
        <v>1079</v>
      </c>
      <c r="D427" t="s">
        <v>82</v>
      </c>
      <c r="E427" s="2" t="str">
        <f>HYPERLINK("capsilon://?command=openfolder&amp;siteaddress=FAM.docvelocity-na8.net&amp;folderid=FX6F5EAC4E-7AED-E6F4-CB28-1FA1A12AAC88","FX21115420")</f>
        <v>FX21115420</v>
      </c>
      <c r="F427" t="s">
        <v>19</v>
      </c>
      <c r="G427" t="s">
        <v>19</v>
      </c>
      <c r="H427" t="s">
        <v>83</v>
      </c>
      <c r="I427" t="s">
        <v>1080</v>
      </c>
      <c r="J427">
        <v>66</v>
      </c>
      <c r="K427" t="s">
        <v>85</v>
      </c>
      <c r="L427" t="s">
        <v>86</v>
      </c>
      <c r="M427" t="s">
        <v>87</v>
      </c>
      <c r="N427">
        <v>1</v>
      </c>
      <c r="O427" s="1">
        <v>44531.84412037037</v>
      </c>
      <c r="P427" s="1">
        <v>44532.338472222225</v>
      </c>
      <c r="Q427">
        <v>42360</v>
      </c>
      <c r="R427">
        <v>352</v>
      </c>
      <c r="S427" t="b">
        <v>0</v>
      </c>
      <c r="T427" t="s">
        <v>88</v>
      </c>
      <c r="U427" t="b">
        <v>0</v>
      </c>
      <c r="V427" t="s">
        <v>160</v>
      </c>
      <c r="W427" s="1">
        <v>44532.338472222225</v>
      </c>
      <c r="X427">
        <v>113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66</v>
      </c>
      <c r="AE427">
        <v>52</v>
      </c>
      <c r="AF427">
        <v>0</v>
      </c>
      <c r="AG427">
        <v>5</v>
      </c>
      <c r="AH427" t="s">
        <v>88</v>
      </c>
      <c r="AI427" t="s">
        <v>88</v>
      </c>
      <c r="AJ427" t="s">
        <v>88</v>
      </c>
      <c r="AK427" t="s">
        <v>88</v>
      </c>
      <c r="AL427" t="s">
        <v>88</v>
      </c>
      <c r="AM427" t="s">
        <v>88</v>
      </c>
      <c r="AN427" t="s">
        <v>88</v>
      </c>
      <c r="AO427" t="s">
        <v>88</v>
      </c>
      <c r="AP427" t="s">
        <v>88</v>
      </c>
      <c r="AQ427" t="s">
        <v>88</v>
      </c>
      <c r="AR427" t="s">
        <v>88</v>
      </c>
      <c r="AS427" t="s">
        <v>88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1081</v>
      </c>
      <c r="B428" t="s">
        <v>80</v>
      </c>
      <c r="C428" t="s">
        <v>1082</v>
      </c>
      <c r="D428" t="s">
        <v>82</v>
      </c>
      <c r="E428" s="2" t="str">
        <f>HYPERLINK("capsilon://?command=openfolder&amp;siteaddress=FAM.docvelocity-na8.net&amp;folderid=FX85069BF5-81ED-A6CF-88B3-87417919730B","FX21114091")</f>
        <v>FX21114091</v>
      </c>
      <c r="F428" t="s">
        <v>19</v>
      </c>
      <c r="G428" t="s">
        <v>19</v>
      </c>
      <c r="H428" t="s">
        <v>83</v>
      </c>
      <c r="I428" t="s">
        <v>1083</v>
      </c>
      <c r="J428">
        <v>66</v>
      </c>
      <c r="K428" t="s">
        <v>85</v>
      </c>
      <c r="L428" t="s">
        <v>86</v>
      </c>
      <c r="M428" t="s">
        <v>87</v>
      </c>
      <c r="N428">
        <v>2</v>
      </c>
      <c r="O428" s="1">
        <v>44531.865983796299</v>
      </c>
      <c r="P428" s="1">
        <v>44532.252800925926</v>
      </c>
      <c r="Q428">
        <v>33272</v>
      </c>
      <c r="R428">
        <v>149</v>
      </c>
      <c r="S428" t="b">
        <v>0</v>
      </c>
      <c r="T428" t="s">
        <v>88</v>
      </c>
      <c r="U428" t="b">
        <v>0</v>
      </c>
      <c r="V428" t="s">
        <v>93</v>
      </c>
      <c r="W428" s="1">
        <v>44532.192060185182</v>
      </c>
      <c r="X428">
        <v>65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201</v>
      </c>
      <c r="AI428" s="1">
        <v>44532.252800925926</v>
      </c>
      <c r="AJ428">
        <v>84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1084</v>
      </c>
      <c r="B429" t="s">
        <v>80</v>
      </c>
      <c r="C429" t="s">
        <v>1085</v>
      </c>
      <c r="D429" t="s">
        <v>82</v>
      </c>
      <c r="E429" s="2" t="str">
        <f>HYPERLINK("capsilon://?command=openfolder&amp;siteaddress=FAM.docvelocity-na8.net&amp;folderid=FXCB8F4FC5-E4BC-806C-5C24-FE0D7A49265D","FX21113013")</f>
        <v>FX21113013</v>
      </c>
      <c r="F429" t="s">
        <v>19</v>
      </c>
      <c r="G429" t="s">
        <v>19</v>
      </c>
      <c r="H429" t="s">
        <v>83</v>
      </c>
      <c r="I429" t="s">
        <v>1086</v>
      </c>
      <c r="J429">
        <v>66</v>
      </c>
      <c r="K429" t="s">
        <v>85</v>
      </c>
      <c r="L429" t="s">
        <v>86</v>
      </c>
      <c r="M429" t="s">
        <v>87</v>
      </c>
      <c r="N429">
        <v>2</v>
      </c>
      <c r="O429" s="1">
        <v>44531.930034722223</v>
      </c>
      <c r="P429" s="1">
        <v>44532.265393518515</v>
      </c>
      <c r="Q429">
        <v>27188</v>
      </c>
      <c r="R429">
        <v>1787</v>
      </c>
      <c r="S429" t="b">
        <v>0</v>
      </c>
      <c r="T429" t="s">
        <v>88</v>
      </c>
      <c r="U429" t="b">
        <v>0</v>
      </c>
      <c r="V429" t="s">
        <v>93</v>
      </c>
      <c r="W429" s="1">
        <v>44532.200069444443</v>
      </c>
      <c r="X429">
        <v>688</v>
      </c>
      <c r="Y429">
        <v>53</v>
      </c>
      <c r="Z429">
        <v>0</v>
      </c>
      <c r="AA429">
        <v>53</v>
      </c>
      <c r="AB429">
        <v>0</v>
      </c>
      <c r="AC429">
        <v>28</v>
      </c>
      <c r="AD429">
        <v>13</v>
      </c>
      <c r="AE429">
        <v>0</v>
      </c>
      <c r="AF429">
        <v>0</v>
      </c>
      <c r="AG429">
        <v>0</v>
      </c>
      <c r="AH429" t="s">
        <v>201</v>
      </c>
      <c r="AI429" s="1">
        <v>44532.265393518515</v>
      </c>
      <c r="AJ429">
        <v>1087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12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1087</v>
      </c>
      <c r="B430" t="s">
        <v>80</v>
      </c>
      <c r="C430" t="s">
        <v>1088</v>
      </c>
      <c r="D430" t="s">
        <v>82</v>
      </c>
      <c r="E430" s="2" t="str">
        <f>HYPERLINK("capsilon://?command=openfolder&amp;siteaddress=FAM.docvelocity-na8.net&amp;folderid=FX67C0E61B-5549-E88E-CBFE-D02ED7141FC0","FX21112254")</f>
        <v>FX21112254</v>
      </c>
      <c r="F430" t="s">
        <v>19</v>
      </c>
      <c r="G430" t="s">
        <v>19</v>
      </c>
      <c r="H430" t="s">
        <v>83</v>
      </c>
      <c r="I430" t="s">
        <v>1089</v>
      </c>
      <c r="J430">
        <v>40</v>
      </c>
      <c r="K430" t="s">
        <v>85</v>
      </c>
      <c r="L430" t="s">
        <v>86</v>
      </c>
      <c r="M430" t="s">
        <v>87</v>
      </c>
      <c r="N430">
        <v>1</v>
      </c>
      <c r="O430" s="1">
        <v>44531.946493055555</v>
      </c>
      <c r="P430" s="1">
        <v>44532.339467592596</v>
      </c>
      <c r="Q430">
        <v>33771</v>
      </c>
      <c r="R430">
        <v>182</v>
      </c>
      <c r="S430" t="b">
        <v>0</v>
      </c>
      <c r="T430" t="s">
        <v>88</v>
      </c>
      <c r="U430" t="b">
        <v>0</v>
      </c>
      <c r="V430" t="s">
        <v>160</v>
      </c>
      <c r="W430" s="1">
        <v>44532.339467592596</v>
      </c>
      <c r="X430">
        <v>85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40</v>
      </c>
      <c r="AE430">
        <v>35</v>
      </c>
      <c r="AF430">
        <v>0</v>
      </c>
      <c r="AG430">
        <v>2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1090</v>
      </c>
      <c r="B431" t="s">
        <v>80</v>
      </c>
      <c r="C431" t="s">
        <v>749</v>
      </c>
      <c r="D431" t="s">
        <v>82</v>
      </c>
      <c r="E431" s="2" t="str">
        <f>HYPERLINK("capsilon://?command=openfolder&amp;siteaddress=FAM.docvelocity-na8.net&amp;folderid=FX51F0A238-93FE-B6C3-C5BF-C3B39F879973","FX211010528")</f>
        <v>FX211010528</v>
      </c>
      <c r="F431" t="s">
        <v>19</v>
      </c>
      <c r="G431" t="s">
        <v>19</v>
      </c>
      <c r="H431" t="s">
        <v>83</v>
      </c>
      <c r="I431" t="s">
        <v>1091</v>
      </c>
      <c r="J431">
        <v>66</v>
      </c>
      <c r="K431" t="s">
        <v>85</v>
      </c>
      <c r="L431" t="s">
        <v>86</v>
      </c>
      <c r="M431" t="s">
        <v>87</v>
      </c>
      <c r="N431">
        <v>2</v>
      </c>
      <c r="O431" s="1">
        <v>44532.034884259258</v>
      </c>
      <c r="P431" s="1">
        <v>44532.260740740741</v>
      </c>
      <c r="Q431">
        <v>18587</v>
      </c>
      <c r="R431">
        <v>927</v>
      </c>
      <c r="S431" t="b">
        <v>0</v>
      </c>
      <c r="T431" t="s">
        <v>88</v>
      </c>
      <c r="U431" t="b">
        <v>0</v>
      </c>
      <c r="V431" t="s">
        <v>93</v>
      </c>
      <c r="W431" s="1">
        <v>44532.241770833331</v>
      </c>
      <c r="X431">
        <v>621</v>
      </c>
      <c r="Y431">
        <v>52</v>
      </c>
      <c r="Z431">
        <v>0</v>
      </c>
      <c r="AA431">
        <v>52</v>
      </c>
      <c r="AB431">
        <v>0</v>
      </c>
      <c r="AC431">
        <v>28</v>
      </c>
      <c r="AD431">
        <v>14</v>
      </c>
      <c r="AE431">
        <v>0</v>
      </c>
      <c r="AF431">
        <v>0</v>
      </c>
      <c r="AG431">
        <v>0</v>
      </c>
      <c r="AH431" t="s">
        <v>90</v>
      </c>
      <c r="AI431" s="1">
        <v>44532.260740740741</v>
      </c>
      <c r="AJ431">
        <v>299</v>
      </c>
      <c r="AK431">
        <v>2</v>
      </c>
      <c r="AL431">
        <v>0</v>
      </c>
      <c r="AM431">
        <v>2</v>
      </c>
      <c r="AN431">
        <v>0</v>
      </c>
      <c r="AO431">
        <v>1</v>
      </c>
      <c r="AP431">
        <v>12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1092</v>
      </c>
      <c r="B432" t="s">
        <v>80</v>
      </c>
      <c r="C432" t="s">
        <v>1093</v>
      </c>
      <c r="D432" t="s">
        <v>82</v>
      </c>
      <c r="E432" s="2" t="str">
        <f>HYPERLINK("capsilon://?command=openfolder&amp;siteaddress=FAM.docvelocity-na8.net&amp;folderid=FX82D7EBBE-BF8E-F69A-51D3-3F6AE97ACC0D","FX21111477")</f>
        <v>FX21111477</v>
      </c>
      <c r="F432" t="s">
        <v>19</v>
      </c>
      <c r="G432" t="s">
        <v>19</v>
      </c>
      <c r="H432" t="s">
        <v>83</v>
      </c>
      <c r="I432" t="s">
        <v>1094</v>
      </c>
      <c r="J432">
        <v>66</v>
      </c>
      <c r="K432" t="s">
        <v>85</v>
      </c>
      <c r="L432" t="s">
        <v>86</v>
      </c>
      <c r="M432" t="s">
        <v>87</v>
      </c>
      <c r="N432">
        <v>2</v>
      </c>
      <c r="O432" s="1">
        <v>44532.071689814817</v>
      </c>
      <c r="P432" s="1">
        <v>44532.374606481484</v>
      </c>
      <c r="Q432">
        <v>25371</v>
      </c>
      <c r="R432">
        <v>801</v>
      </c>
      <c r="S432" t="b">
        <v>0</v>
      </c>
      <c r="T432" t="s">
        <v>88</v>
      </c>
      <c r="U432" t="b">
        <v>0</v>
      </c>
      <c r="V432" t="s">
        <v>89</v>
      </c>
      <c r="W432" s="1">
        <v>44532.356319444443</v>
      </c>
      <c r="X432">
        <v>324</v>
      </c>
      <c r="Y432">
        <v>52</v>
      </c>
      <c r="Z432">
        <v>0</v>
      </c>
      <c r="AA432">
        <v>52</v>
      </c>
      <c r="AB432">
        <v>0</v>
      </c>
      <c r="AC432">
        <v>34</v>
      </c>
      <c r="AD432">
        <v>14</v>
      </c>
      <c r="AE432">
        <v>0</v>
      </c>
      <c r="AF432">
        <v>0</v>
      </c>
      <c r="AG432">
        <v>0</v>
      </c>
      <c r="AH432" t="s">
        <v>94</v>
      </c>
      <c r="AI432" s="1">
        <v>44532.374606481484</v>
      </c>
      <c r="AJ432">
        <v>441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14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1095</v>
      </c>
      <c r="B433" t="s">
        <v>80</v>
      </c>
      <c r="C433" t="s">
        <v>941</v>
      </c>
      <c r="D433" t="s">
        <v>82</v>
      </c>
      <c r="E433" s="2" t="str">
        <f>HYPERLINK("capsilon://?command=openfolder&amp;siteaddress=FAM.docvelocity-na8.net&amp;folderid=FXE0CC916C-F4BA-9314-6AAD-9B84F7B9AB21","FX21115396")</f>
        <v>FX21115396</v>
      </c>
      <c r="F433" t="s">
        <v>19</v>
      </c>
      <c r="G433" t="s">
        <v>19</v>
      </c>
      <c r="H433" t="s">
        <v>83</v>
      </c>
      <c r="I433" t="s">
        <v>1096</v>
      </c>
      <c r="J433">
        <v>66</v>
      </c>
      <c r="K433" t="s">
        <v>85</v>
      </c>
      <c r="L433" t="s">
        <v>86</v>
      </c>
      <c r="M433" t="s">
        <v>87</v>
      </c>
      <c r="N433">
        <v>2</v>
      </c>
      <c r="O433" s="1">
        <v>44532.088761574072</v>
      </c>
      <c r="P433" s="1">
        <v>44532.379571759258</v>
      </c>
      <c r="Q433">
        <v>23636</v>
      </c>
      <c r="R433">
        <v>1490</v>
      </c>
      <c r="S433" t="b">
        <v>0</v>
      </c>
      <c r="T433" t="s">
        <v>88</v>
      </c>
      <c r="U433" t="b">
        <v>0</v>
      </c>
      <c r="V433" t="s">
        <v>89</v>
      </c>
      <c r="W433" s="1">
        <v>44532.368680555555</v>
      </c>
      <c r="X433">
        <v>1062</v>
      </c>
      <c r="Y433">
        <v>53</v>
      </c>
      <c r="Z433">
        <v>0</v>
      </c>
      <c r="AA433">
        <v>53</v>
      </c>
      <c r="AB433">
        <v>0</v>
      </c>
      <c r="AC433">
        <v>44</v>
      </c>
      <c r="AD433">
        <v>13</v>
      </c>
      <c r="AE433">
        <v>0</v>
      </c>
      <c r="AF433">
        <v>0</v>
      </c>
      <c r="AG433">
        <v>0</v>
      </c>
      <c r="AH433" t="s">
        <v>94</v>
      </c>
      <c r="AI433" s="1">
        <v>44532.379571759258</v>
      </c>
      <c r="AJ433">
        <v>428</v>
      </c>
      <c r="AK433">
        <v>2</v>
      </c>
      <c r="AL433">
        <v>0</v>
      </c>
      <c r="AM433">
        <v>2</v>
      </c>
      <c r="AN433">
        <v>0</v>
      </c>
      <c r="AO433">
        <v>2</v>
      </c>
      <c r="AP433">
        <v>11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1097</v>
      </c>
      <c r="B434" t="s">
        <v>80</v>
      </c>
      <c r="C434" t="s">
        <v>96</v>
      </c>
      <c r="D434" t="s">
        <v>82</v>
      </c>
      <c r="E434" s="2" t="str">
        <f>HYPERLINK("capsilon://?command=openfolder&amp;siteaddress=FAM.docvelocity-na8.net&amp;folderid=FX3E01EF46-341C-8E13-E263-AD0B258CB4ED","FX21118529")</f>
        <v>FX21118529</v>
      </c>
      <c r="F434" t="s">
        <v>19</v>
      </c>
      <c r="G434" t="s">
        <v>19</v>
      </c>
      <c r="H434" t="s">
        <v>83</v>
      </c>
      <c r="I434" t="s">
        <v>833</v>
      </c>
      <c r="J434">
        <v>540</v>
      </c>
      <c r="K434" t="s">
        <v>85</v>
      </c>
      <c r="L434" t="s">
        <v>86</v>
      </c>
      <c r="M434" t="s">
        <v>87</v>
      </c>
      <c r="N434">
        <v>2</v>
      </c>
      <c r="O434" s="1">
        <v>44532.236273148148</v>
      </c>
      <c r="P434" s="1">
        <v>44532.427604166667</v>
      </c>
      <c r="Q434">
        <v>7602</v>
      </c>
      <c r="R434">
        <v>8929</v>
      </c>
      <c r="S434" t="b">
        <v>0</v>
      </c>
      <c r="T434" t="s">
        <v>88</v>
      </c>
      <c r="U434" t="b">
        <v>1</v>
      </c>
      <c r="V434" t="s">
        <v>93</v>
      </c>
      <c r="W434" s="1">
        <v>44532.294618055559</v>
      </c>
      <c r="X434">
        <v>4134</v>
      </c>
      <c r="Y434">
        <v>461</v>
      </c>
      <c r="Z434">
        <v>0</v>
      </c>
      <c r="AA434">
        <v>461</v>
      </c>
      <c r="AB434">
        <v>111</v>
      </c>
      <c r="AC434">
        <v>288</v>
      </c>
      <c r="AD434">
        <v>79</v>
      </c>
      <c r="AE434">
        <v>0</v>
      </c>
      <c r="AF434">
        <v>0</v>
      </c>
      <c r="AG434">
        <v>0</v>
      </c>
      <c r="AH434" t="s">
        <v>201</v>
      </c>
      <c r="AI434" s="1">
        <v>44532.427604166667</v>
      </c>
      <c r="AJ434">
        <v>2736</v>
      </c>
      <c r="AK434">
        <v>8</v>
      </c>
      <c r="AL434">
        <v>0</v>
      </c>
      <c r="AM434">
        <v>8</v>
      </c>
      <c r="AN434">
        <v>74</v>
      </c>
      <c r="AO434">
        <v>7</v>
      </c>
      <c r="AP434">
        <v>71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1098</v>
      </c>
      <c r="B435" t="s">
        <v>80</v>
      </c>
      <c r="C435" t="s">
        <v>909</v>
      </c>
      <c r="D435" t="s">
        <v>82</v>
      </c>
      <c r="E435" s="2" t="str">
        <f>HYPERLINK("capsilon://?command=openfolder&amp;siteaddress=FAM.docvelocity-na8.net&amp;folderid=FX4651B755-BFE3-33A8-6E0C-8002D3685682","FX21111520")</f>
        <v>FX21111520</v>
      </c>
      <c r="F435" t="s">
        <v>19</v>
      </c>
      <c r="G435" t="s">
        <v>19</v>
      </c>
      <c r="H435" t="s">
        <v>83</v>
      </c>
      <c r="I435" t="s">
        <v>910</v>
      </c>
      <c r="J435">
        <v>38</v>
      </c>
      <c r="K435" t="s">
        <v>85</v>
      </c>
      <c r="L435" t="s">
        <v>86</v>
      </c>
      <c r="M435" t="s">
        <v>87</v>
      </c>
      <c r="N435">
        <v>2</v>
      </c>
      <c r="O435" s="1">
        <v>44532.236527777779</v>
      </c>
      <c r="P435" s="1">
        <v>44532.358935185184</v>
      </c>
      <c r="Q435">
        <v>9719</v>
      </c>
      <c r="R435">
        <v>857</v>
      </c>
      <c r="S435" t="b">
        <v>0</v>
      </c>
      <c r="T435" t="s">
        <v>88</v>
      </c>
      <c r="U435" t="b">
        <v>1</v>
      </c>
      <c r="V435" t="s">
        <v>160</v>
      </c>
      <c r="W435" s="1">
        <v>44532.336145833331</v>
      </c>
      <c r="X435">
        <v>385</v>
      </c>
      <c r="Y435">
        <v>37</v>
      </c>
      <c r="Z435">
        <v>0</v>
      </c>
      <c r="AA435">
        <v>37</v>
      </c>
      <c r="AB435">
        <v>0</v>
      </c>
      <c r="AC435">
        <v>20</v>
      </c>
      <c r="AD435">
        <v>1</v>
      </c>
      <c r="AE435">
        <v>0</v>
      </c>
      <c r="AF435">
        <v>0</v>
      </c>
      <c r="AG435">
        <v>0</v>
      </c>
      <c r="AH435" t="s">
        <v>94</v>
      </c>
      <c r="AI435" s="1">
        <v>44532.358935185184</v>
      </c>
      <c r="AJ435">
        <v>387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1099</v>
      </c>
      <c r="B436" t="s">
        <v>80</v>
      </c>
      <c r="C436" t="s">
        <v>982</v>
      </c>
      <c r="D436" t="s">
        <v>82</v>
      </c>
      <c r="E436" s="2" t="str">
        <f>HYPERLINK("capsilon://?command=openfolder&amp;siteaddress=FAM.docvelocity-na8.net&amp;folderid=FX18B80C4F-6816-0FEB-D8AB-FB63F155D22B","FX21115848")</f>
        <v>FX21115848</v>
      </c>
      <c r="F436" t="s">
        <v>19</v>
      </c>
      <c r="G436" t="s">
        <v>19</v>
      </c>
      <c r="H436" t="s">
        <v>83</v>
      </c>
      <c r="I436" t="s">
        <v>983</v>
      </c>
      <c r="J436">
        <v>38</v>
      </c>
      <c r="K436" t="s">
        <v>85</v>
      </c>
      <c r="L436" t="s">
        <v>86</v>
      </c>
      <c r="M436" t="s">
        <v>87</v>
      </c>
      <c r="N436">
        <v>2</v>
      </c>
      <c r="O436" s="1">
        <v>44532.337488425925</v>
      </c>
      <c r="P436" s="1">
        <v>44532.362349537034</v>
      </c>
      <c r="Q436">
        <v>1610</v>
      </c>
      <c r="R436">
        <v>538</v>
      </c>
      <c r="S436" t="b">
        <v>0</v>
      </c>
      <c r="T436" t="s">
        <v>88</v>
      </c>
      <c r="U436" t="b">
        <v>1</v>
      </c>
      <c r="V436" t="s">
        <v>629</v>
      </c>
      <c r="W436" s="1">
        <v>44532.341087962966</v>
      </c>
      <c r="X436">
        <v>244</v>
      </c>
      <c r="Y436">
        <v>37</v>
      </c>
      <c r="Z436">
        <v>0</v>
      </c>
      <c r="AA436">
        <v>37</v>
      </c>
      <c r="AB436">
        <v>0</v>
      </c>
      <c r="AC436">
        <v>16</v>
      </c>
      <c r="AD436">
        <v>1</v>
      </c>
      <c r="AE436">
        <v>0</v>
      </c>
      <c r="AF436">
        <v>0</v>
      </c>
      <c r="AG436">
        <v>0</v>
      </c>
      <c r="AH436" t="s">
        <v>94</v>
      </c>
      <c r="AI436" s="1">
        <v>44532.362349537034</v>
      </c>
      <c r="AJ436">
        <v>294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1100</v>
      </c>
      <c r="B437" t="s">
        <v>80</v>
      </c>
      <c r="C437" t="s">
        <v>1079</v>
      </c>
      <c r="D437" t="s">
        <v>82</v>
      </c>
      <c r="E437" s="2" t="str">
        <f>HYPERLINK("capsilon://?command=openfolder&amp;siteaddress=FAM.docvelocity-na8.net&amp;folderid=FX6F5EAC4E-7AED-E6F4-CB28-1FA1A12AAC88","FX21115420")</f>
        <v>FX21115420</v>
      </c>
      <c r="F437" t="s">
        <v>19</v>
      </c>
      <c r="G437" t="s">
        <v>19</v>
      </c>
      <c r="H437" t="s">
        <v>83</v>
      </c>
      <c r="I437" t="s">
        <v>1080</v>
      </c>
      <c r="J437">
        <v>190</v>
      </c>
      <c r="K437" t="s">
        <v>85</v>
      </c>
      <c r="L437" t="s">
        <v>86</v>
      </c>
      <c r="M437" t="s">
        <v>87</v>
      </c>
      <c r="N437">
        <v>2</v>
      </c>
      <c r="O437" s="1">
        <v>44532.338912037034</v>
      </c>
      <c r="P437" s="1">
        <v>44532.369490740741</v>
      </c>
      <c r="Q437">
        <v>1321</v>
      </c>
      <c r="R437">
        <v>1321</v>
      </c>
      <c r="S437" t="b">
        <v>0</v>
      </c>
      <c r="T437" t="s">
        <v>88</v>
      </c>
      <c r="U437" t="b">
        <v>1</v>
      </c>
      <c r="V437" t="s">
        <v>160</v>
      </c>
      <c r="W437" s="1">
        <v>44532.347627314812</v>
      </c>
      <c r="X437">
        <v>705</v>
      </c>
      <c r="Y437">
        <v>111</v>
      </c>
      <c r="Z437">
        <v>0</v>
      </c>
      <c r="AA437">
        <v>111</v>
      </c>
      <c r="AB437">
        <v>74</v>
      </c>
      <c r="AC437">
        <v>68</v>
      </c>
      <c r="AD437">
        <v>79</v>
      </c>
      <c r="AE437">
        <v>0</v>
      </c>
      <c r="AF437">
        <v>0</v>
      </c>
      <c r="AG437">
        <v>0</v>
      </c>
      <c r="AH437" t="s">
        <v>94</v>
      </c>
      <c r="AI437" s="1">
        <v>44532.369490740741</v>
      </c>
      <c r="AJ437">
        <v>616</v>
      </c>
      <c r="AK437">
        <v>1</v>
      </c>
      <c r="AL437">
        <v>0</v>
      </c>
      <c r="AM437">
        <v>1</v>
      </c>
      <c r="AN437">
        <v>74</v>
      </c>
      <c r="AO437">
        <v>1</v>
      </c>
      <c r="AP437">
        <v>78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1101</v>
      </c>
      <c r="B438" t="s">
        <v>80</v>
      </c>
      <c r="C438" t="s">
        <v>1088</v>
      </c>
      <c r="D438" t="s">
        <v>82</v>
      </c>
      <c r="E438" s="2" t="str">
        <f>HYPERLINK("capsilon://?command=openfolder&amp;siteaddress=FAM.docvelocity-na8.net&amp;folderid=FX67C0E61B-5549-E88E-CBFE-D02ED7141FC0","FX21112254")</f>
        <v>FX21112254</v>
      </c>
      <c r="F438" t="s">
        <v>19</v>
      </c>
      <c r="G438" t="s">
        <v>19</v>
      </c>
      <c r="H438" t="s">
        <v>83</v>
      </c>
      <c r="I438" t="s">
        <v>1089</v>
      </c>
      <c r="J438">
        <v>72</v>
      </c>
      <c r="K438" t="s">
        <v>85</v>
      </c>
      <c r="L438" t="s">
        <v>86</v>
      </c>
      <c r="M438" t="s">
        <v>87</v>
      </c>
      <c r="N438">
        <v>2</v>
      </c>
      <c r="O438" s="1">
        <v>44532.340902777774</v>
      </c>
      <c r="P438" s="1">
        <v>44532.474282407406</v>
      </c>
      <c r="Q438">
        <v>3353</v>
      </c>
      <c r="R438">
        <v>8171</v>
      </c>
      <c r="S438" t="b">
        <v>0</v>
      </c>
      <c r="T438" t="s">
        <v>88</v>
      </c>
      <c r="U438" t="b">
        <v>1</v>
      </c>
      <c r="V438" t="s">
        <v>629</v>
      </c>
      <c r="W438" s="1">
        <v>44532.39199074074</v>
      </c>
      <c r="X438">
        <v>4389</v>
      </c>
      <c r="Y438">
        <v>231</v>
      </c>
      <c r="Z438">
        <v>0</v>
      </c>
      <c r="AA438">
        <v>231</v>
      </c>
      <c r="AB438">
        <v>0</v>
      </c>
      <c r="AC438">
        <v>226</v>
      </c>
      <c r="AD438">
        <v>-159</v>
      </c>
      <c r="AE438">
        <v>0</v>
      </c>
      <c r="AF438">
        <v>0</v>
      </c>
      <c r="AG438">
        <v>0</v>
      </c>
      <c r="AH438" t="s">
        <v>201</v>
      </c>
      <c r="AI438" s="1">
        <v>44532.474282407406</v>
      </c>
      <c r="AJ438">
        <v>3770</v>
      </c>
      <c r="AK438">
        <v>5</v>
      </c>
      <c r="AL438">
        <v>0</v>
      </c>
      <c r="AM438">
        <v>5</v>
      </c>
      <c r="AN438">
        <v>0</v>
      </c>
      <c r="AO438">
        <v>5</v>
      </c>
      <c r="AP438">
        <v>-164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1102</v>
      </c>
      <c r="B439" t="s">
        <v>80</v>
      </c>
      <c r="C439" t="s">
        <v>1103</v>
      </c>
      <c r="D439" t="s">
        <v>82</v>
      </c>
      <c r="E439" s="2" t="str">
        <f>HYPERLINK("capsilon://?command=openfolder&amp;siteaddress=FAM.docvelocity-na8.net&amp;folderid=FXA74836C5-568E-CA5B-60B9-ED2BD7FA3639","FX21117802")</f>
        <v>FX21117802</v>
      </c>
      <c r="F439" t="s">
        <v>19</v>
      </c>
      <c r="G439" t="s">
        <v>19</v>
      </c>
      <c r="H439" t="s">
        <v>83</v>
      </c>
      <c r="I439" t="s">
        <v>1104</v>
      </c>
      <c r="J439">
        <v>60</v>
      </c>
      <c r="K439" t="s">
        <v>85</v>
      </c>
      <c r="L439" t="s">
        <v>86</v>
      </c>
      <c r="M439" t="s">
        <v>87</v>
      </c>
      <c r="N439">
        <v>1</v>
      </c>
      <c r="O439" s="1">
        <v>44532.376712962963</v>
      </c>
      <c r="P439" s="1">
        <v>44532.429872685185</v>
      </c>
      <c r="Q439">
        <v>4276</v>
      </c>
      <c r="R439">
        <v>317</v>
      </c>
      <c r="S439" t="b">
        <v>0</v>
      </c>
      <c r="T439" t="s">
        <v>88</v>
      </c>
      <c r="U439" t="b">
        <v>0</v>
      </c>
      <c r="V439" t="s">
        <v>160</v>
      </c>
      <c r="W439" s="1">
        <v>44532.429872685185</v>
      </c>
      <c r="X439">
        <v>135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60</v>
      </c>
      <c r="AE439">
        <v>55</v>
      </c>
      <c r="AF439">
        <v>0</v>
      </c>
      <c r="AG439">
        <v>2</v>
      </c>
      <c r="AH439" t="s">
        <v>88</v>
      </c>
      <c r="AI439" t="s">
        <v>88</v>
      </c>
      <c r="AJ439" t="s">
        <v>88</v>
      </c>
      <c r="AK439" t="s">
        <v>88</v>
      </c>
      <c r="AL439" t="s">
        <v>88</v>
      </c>
      <c r="AM439" t="s">
        <v>88</v>
      </c>
      <c r="AN439" t="s">
        <v>88</v>
      </c>
      <c r="AO439" t="s">
        <v>88</v>
      </c>
      <c r="AP439" t="s">
        <v>88</v>
      </c>
      <c r="AQ439" t="s">
        <v>88</v>
      </c>
      <c r="AR439" t="s">
        <v>88</v>
      </c>
      <c r="AS439" t="s">
        <v>88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1105</v>
      </c>
      <c r="B440" t="s">
        <v>80</v>
      </c>
      <c r="C440" t="s">
        <v>119</v>
      </c>
      <c r="D440" t="s">
        <v>82</v>
      </c>
      <c r="E440" s="2" t="str">
        <f>HYPERLINK("capsilon://?command=openfolder&amp;siteaddress=FAM.docvelocity-na8.net&amp;folderid=FX11AD6BD1-EA40-69DC-57DF-C07057400434","FX21115948")</f>
        <v>FX21115948</v>
      </c>
      <c r="F440" t="s">
        <v>19</v>
      </c>
      <c r="G440" t="s">
        <v>19</v>
      </c>
      <c r="H440" t="s">
        <v>83</v>
      </c>
      <c r="I440" t="s">
        <v>1106</v>
      </c>
      <c r="J440">
        <v>66</v>
      </c>
      <c r="K440" t="s">
        <v>85</v>
      </c>
      <c r="L440" t="s">
        <v>86</v>
      </c>
      <c r="M440" t="s">
        <v>87</v>
      </c>
      <c r="N440">
        <v>2</v>
      </c>
      <c r="O440" s="1">
        <v>44532.382557870369</v>
      </c>
      <c r="P440" s="1">
        <v>44532.485196759262</v>
      </c>
      <c r="Q440">
        <v>8822</v>
      </c>
      <c r="R440">
        <v>46</v>
      </c>
      <c r="S440" t="b">
        <v>0</v>
      </c>
      <c r="T440" t="s">
        <v>88</v>
      </c>
      <c r="U440" t="b">
        <v>0</v>
      </c>
      <c r="V440" t="s">
        <v>89</v>
      </c>
      <c r="W440" s="1">
        <v>44532.391122685185</v>
      </c>
      <c r="X440">
        <v>26</v>
      </c>
      <c r="Y440">
        <v>0</v>
      </c>
      <c r="Z440">
        <v>0</v>
      </c>
      <c r="AA440">
        <v>0</v>
      </c>
      <c r="AB440">
        <v>52</v>
      </c>
      <c r="AC440">
        <v>0</v>
      </c>
      <c r="AD440">
        <v>66</v>
      </c>
      <c r="AE440">
        <v>0</v>
      </c>
      <c r="AF440">
        <v>0</v>
      </c>
      <c r="AG440">
        <v>0</v>
      </c>
      <c r="AH440" t="s">
        <v>94</v>
      </c>
      <c r="AI440" s="1">
        <v>44532.485196759262</v>
      </c>
      <c r="AJ440">
        <v>20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66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1107</v>
      </c>
      <c r="B441" t="s">
        <v>80</v>
      </c>
      <c r="C441" t="s">
        <v>234</v>
      </c>
      <c r="D441" t="s">
        <v>82</v>
      </c>
      <c r="E441" s="2" t="str">
        <f>HYPERLINK("capsilon://?command=openfolder&amp;siteaddress=FAM.docvelocity-na8.net&amp;folderid=FX3890FCED-EBC3-A51E-DBDB-8B94F7D21B4D","FX211110066")</f>
        <v>FX211110066</v>
      </c>
      <c r="F441" t="s">
        <v>19</v>
      </c>
      <c r="G441" t="s">
        <v>19</v>
      </c>
      <c r="H441" t="s">
        <v>83</v>
      </c>
      <c r="I441" t="s">
        <v>1108</v>
      </c>
      <c r="J441">
        <v>66</v>
      </c>
      <c r="K441" t="s">
        <v>85</v>
      </c>
      <c r="L441" t="s">
        <v>86</v>
      </c>
      <c r="M441" t="s">
        <v>87</v>
      </c>
      <c r="N441">
        <v>2</v>
      </c>
      <c r="O441" s="1">
        <v>44532.387499999997</v>
      </c>
      <c r="P441" s="1">
        <v>44532.489444444444</v>
      </c>
      <c r="Q441">
        <v>8079</v>
      </c>
      <c r="R441">
        <v>729</v>
      </c>
      <c r="S441" t="b">
        <v>0</v>
      </c>
      <c r="T441" t="s">
        <v>88</v>
      </c>
      <c r="U441" t="b">
        <v>0</v>
      </c>
      <c r="V441" t="s">
        <v>89</v>
      </c>
      <c r="W441" s="1">
        <v>44532.395335648151</v>
      </c>
      <c r="X441">
        <v>363</v>
      </c>
      <c r="Y441">
        <v>52</v>
      </c>
      <c r="Z441">
        <v>0</v>
      </c>
      <c r="AA441">
        <v>52</v>
      </c>
      <c r="AB441">
        <v>0</v>
      </c>
      <c r="AC441">
        <v>22</v>
      </c>
      <c r="AD441">
        <v>14</v>
      </c>
      <c r="AE441">
        <v>0</v>
      </c>
      <c r="AF441">
        <v>0</v>
      </c>
      <c r="AG441">
        <v>0</v>
      </c>
      <c r="AH441" t="s">
        <v>94</v>
      </c>
      <c r="AI441" s="1">
        <v>44532.489444444444</v>
      </c>
      <c r="AJ441">
        <v>366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14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1109</v>
      </c>
      <c r="B442" t="s">
        <v>80</v>
      </c>
      <c r="C442" t="s">
        <v>1110</v>
      </c>
      <c r="D442" t="s">
        <v>82</v>
      </c>
      <c r="E442" s="2" t="str">
        <f>HYPERLINK("capsilon://?command=openfolder&amp;siteaddress=FAM.docvelocity-na8.net&amp;folderid=FX4F347B0C-8DE2-928D-3836-F2A6C5FC671F","FX21114501")</f>
        <v>FX21114501</v>
      </c>
      <c r="F442" t="s">
        <v>19</v>
      </c>
      <c r="G442" t="s">
        <v>19</v>
      </c>
      <c r="H442" t="s">
        <v>83</v>
      </c>
      <c r="I442" t="s">
        <v>1111</v>
      </c>
      <c r="J442">
        <v>66</v>
      </c>
      <c r="K442" t="s">
        <v>85</v>
      </c>
      <c r="L442" t="s">
        <v>86</v>
      </c>
      <c r="M442" t="s">
        <v>87</v>
      </c>
      <c r="N442">
        <v>2</v>
      </c>
      <c r="O442" s="1">
        <v>44532.405173611114</v>
      </c>
      <c r="P442" s="1">
        <v>44532.50677083333</v>
      </c>
      <c r="Q442">
        <v>8344</v>
      </c>
      <c r="R442">
        <v>434</v>
      </c>
      <c r="S442" t="b">
        <v>0</v>
      </c>
      <c r="T442" t="s">
        <v>88</v>
      </c>
      <c r="U442" t="b">
        <v>0</v>
      </c>
      <c r="V442" t="s">
        <v>132</v>
      </c>
      <c r="W442" s="1">
        <v>44532.425370370373</v>
      </c>
      <c r="X442">
        <v>237</v>
      </c>
      <c r="Y442">
        <v>52</v>
      </c>
      <c r="Z442">
        <v>0</v>
      </c>
      <c r="AA442">
        <v>52</v>
      </c>
      <c r="AB442">
        <v>0</v>
      </c>
      <c r="AC442">
        <v>8</v>
      </c>
      <c r="AD442">
        <v>14</v>
      </c>
      <c r="AE442">
        <v>0</v>
      </c>
      <c r="AF442">
        <v>0</v>
      </c>
      <c r="AG442">
        <v>0</v>
      </c>
      <c r="AH442" t="s">
        <v>168</v>
      </c>
      <c r="AI442" s="1">
        <v>44532.50677083333</v>
      </c>
      <c r="AJ442">
        <v>184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1112</v>
      </c>
      <c r="B443" t="s">
        <v>80</v>
      </c>
      <c r="C443" t="s">
        <v>522</v>
      </c>
      <c r="D443" t="s">
        <v>82</v>
      </c>
      <c r="E443" s="2" t="str">
        <f>HYPERLINK("capsilon://?command=openfolder&amp;siteaddress=FAM.docvelocity-na8.net&amp;folderid=FXDA579931-E83D-D9FF-264F-A4E6BC0F09BA","FX21114913")</f>
        <v>FX21114913</v>
      </c>
      <c r="F443" t="s">
        <v>19</v>
      </c>
      <c r="G443" t="s">
        <v>19</v>
      </c>
      <c r="H443" t="s">
        <v>83</v>
      </c>
      <c r="I443" t="s">
        <v>1113</v>
      </c>
      <c r="J443">
        <v>66</v>
      </c>
      <c r="K443" t="s">
        <v>85</v>
      </c>
      <c r="L443" t="s">
        <v>86</v>
      </c>
      <c r="M443" t="s">
        <v>87</v>
      </c>
      <c r="N443">
        <v>1</v>
      </c>
      <c r="O443" s="1">
        <v>44532.425208333334</v>
      </c>
      <c r="P443" s="1">
        <v>44532.431261574071</v>
      </c>
      <c r="Q443">
        <v>229</v>
      </c>
      <c r="R443">
        <v>294</v>
      </c>
      <c r="S443" t="b">
        <v>0</v>
      </c>
      <c r="T443" t="s">
        <v>88</v>
      </c>
      <c r="U443" t="b">
        <v>0</v>
      </c>
      <c r="V443" t="s">
        <v>160</v>
      </c>
      <c r="W443" s="1">
        <v>44532.431261574071</v>
      </c>
      <c r="X443">
        <v>119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66</v>
      </c>
      <c r="AE443">
        <v>52</v>
      </c>
      <c r="AF443">
        <v>0</v>
      </c>
      <c r="AG443">
        <v>1</v>
      </c>
      <c r="AH443" t="s">
        <v>88</v>
      </c>
      <c r="AI443" t="s">
        <v>88</v>
      </c>
      <c r="AJ443" t="s">
        <v>88</v>
      </c>
      <c r="AK443" t="s">
        <v>88</v>
      </c>
      <c r="AL443" t="s">
        <v>88</v>
      </c>
      <c r="AM443" t="s">
        <v>88</v>
      </c>
      <c r="AN443" t="s">
        <v>88</v>
      </c>
      <c r="AO443" t="s">
        <v>88</v>
      </c>
      <c r="AP443" t="s">
        <v>88</v>
      </c>
      <c r="AQ443" t="s">
        <v>88</v>
      </c>
      <c r="AR443" t="s">
        <v>88</v>
      </c>
      <c r="AS443" t="s">
        <v>88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1114</v>
      </c>
      <c r="B444" t="s">
        <v>80</v>
      </c>
      <c r="C444" t="s">
        <v>1115</v>
      </c>
      <c r="D444" t="s">
        <v>82</v>
      </c>
      <c r="E444" s="2" t="str">
        <f>HYPERLINK("capsilon://?command=openfolder&amp;siteaddress=FAM.docvelocity-na8.net&amp;folderid=FX07C3D1AE-CFB0-B37B-9A11-6D246A32A5A1","FX21116710")</f>
        <v>FX21116710</v>
      </c>
      <c r="F444" t="s">
        <v>19</v>
      </c>
      <c r="G444" t="s">
        <v>19</v>
      </c>
      <c r="H444" t="s">
        <v>83</v>
      </c>
      <c r="I444" t="s">
        <v>1116</v>
      </c>
      <c r="J444">
        <v>28</v>
      </c>
      <c r="K444" t="s">
        <v>85</v>
      </c>
      <c r="L444" t="s">
        <v>86</v>
      </c>
      <c r="M444" t="s">
        <v>87</v>
      </c>
      <c r="N444">
        <v>2</v>
      </c>
      <c r="O444" s="1">
        <v>44532.43</v>
      </c>
      <c r="P444" s="1">
        <v>44532.506678240738</v>
      </c>
      <c r="Q444">
        <v>6393</v>
      </c>
      <c r="R444">
        <v>232</v>
      </c>
      <c r="S444" t="b">
        <v>0</v>
      </c>
      <c r="T444" t="s">
        <v>88</v>
      </c>
      <c r="U444" t="b">
        <v>0</v>
      </c>
      <c r="V444" t="s">
        <v>132</v>
      </c>
      <c r="W444" s="1">
        <v>44532.431851851848</v>
      </c>
      <c r="X444">
        <v>78</v>
      </c>
      <c r="Y444">
        <v>21</v>
      </c>
      <c r="Z444">
        <v>0</v>
      </c>
      <c r="AA444">
        <v>21</v>
      </c>
      <c r="AB444">
        <v>0</v>
      </c>
      <c r="AC444">
        <v>0</v>
      </c>
      <c r="AD444">
        <v>7</v>
      </c>
      <c r="AE444">
        <v>0</v>
      </c>
      <c r="AF444">
        <v>0</v>
      </c>
      <c r="AG444">
        <v>0</v>
      </c>
      <c r="AH444" t="s">
        <v>94</v>
      </c>
      <c r="AI444" s="1">
        <v>44532.506678240738</v>
      </c>
      <c r="AJ444">
        <v>154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1117</v>
      </c>
      <c r="B445" t="s">
        <v>80</v>
      </c>
      <c r="C445" t="s">
        <v>237</v>
      </c>
      <c r="D445" t="s">
        <v>82</v>
      </c>
      <c r="E445" s="2" t="str">
        <f>HYPERLINK("capsilon://?command=openfolder&amp;siteaddress=FAM.docvelocity-na8.net&amp;folderid=FXCADEC6CD-7ABB-6195-71EC-CA819880D839","FX21116325")</f>
        <v>FX21116325</v>
      </c>
      <c r="F445" t="s">
        <v>19</v>
      </c>
      <c r="G445" t="s">
        <v>19</v>
      </c>
      <c r="H445" t="s">
        <v>83</v>
      </c>
      <c r="I445" t="s">
        <v>1118</v>
      </c>
      <c r="J445">
        <v>56</v>
      </c>
      <c r="K445" t="s">
        <v>85</v>
      </c>
      <c r="L445" t="s">
        <v>86</v>
      </c>
      <c r="M445" t="s">
        <v>87</v>
      </c>
      <c r="N445">
        <v>2</v>
      </c>
      <c r="O445" s="1">
        <v>44532.430162037039</v>
      </c>
      <c r="P445" s="1">
        <v>44532.510023148148</v>
      </c>
      <c r="Q445">
        <v>6340</v>
      </c>
      <c r="R445">
        <v>560</v>
      </c>
      <c r="S445" t="b">
        <v>0</v>
      </c>
      <c r="T445" t="s">
        <v>88</v>
      </c>
      <c r="U445" t="b">
        <v>0</v>
      </c>
      <c r="V445" t="s">
        <v>132</v>
      </c>
      <c r="W445" s="1">
        <v>44532.434849537036</v>
      </c>
      <c r="X445">
        <v>259</v>
      </c>
      <c r="Y445">
        <v>42</v>
      </c>
      <c r="Z445">
        <v>0</v>
      </c>
      <c r="AA445">
        <v>42</v>
      </c>
      <c r="AB445">
        <v>0</v>
      </c>
      <c r="AC445">
        <v>14</v>
      </c>
      <c r="AD445">
        <v>14</v>
      </c>
      <c r="AE445">
        <v>0</v>
      </c>
      <c r="AF445">
        <v>0</v>
      </c>
      <c r="AG445">
        <v>0</v>
      </c>
      <c r="AH445" t="s">
        <v>94</v>
      </c>
      <c r="AI445" s="1">
        <v>44532.510023148148</v>
      </c>
      <c r="AJ445">
        <v>288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14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1119</v>
      </c>
      <c r="B446" t="s">
        <v>80</v>
      </c>
      <c r="C446" t="s">
        <v>237</v>
      </c>
      <c r="D446" t="s">
        <v>82</v>
      </c>
      <c r="E446" s="2" t="str">
        <f>HYPERLINK("capsilon://?command=openfolder&amp;siteaddress=FAM.docvelocity-na8.net&amp;folderid=FXCADEC6CD-7ABB-6195-71EC-CA819880D839","FX21116325")</f>
        <v>FX21116325</v>
      </c>
      <c r="F446" t="s">
        <v>19</v>
      </c>
      <c r="G446" t="s">
        <v>19</v>
      </c>
      <c r="H446" t="s">
        <v>83</v>
      </c>
      <c r="I446" t="s">
        <v>1120</v>
      </c>
      <c r="J446">
        <v>56</v>
      </c>
      <c r="K446" t="s">
        <v>85</v>
      </c>
      <c r="L446" t="s">
        <v>86</v>
      </c>
      <c r="M446" t="s">
        <v>87</v>
      </c>
      <c r="N446">
        <v>2</v>
      </c>
      <c r="O446" s="1">
        <v>44532.430601851855</v>
      </c>
      <c r="P446" s="1">
        <v>44532.509479166663</v>
      </c>
      <c r="Q446">
        <v>6119</v>
      </c>
      <c r="R446">
        <v>696</v>
      </c>
      <c r="S446" t="b">
        <v>0</v>
      </c>
      <c r="T446" t="s">
        <v>88</v>
      </c>
      <c r="U446" t="b">
        <v>0</v>
      </c>
      <c r="V446" t="s">
        <v>146</v>
      </c>
      <c r="W446" s="1">
        <v>44532.474745370368</v>
      </c>
      <c r="X446">
        <v>463</v>
      </c>
      <c r="Y446">
        <v>42</v>
      </c>
      <c r="Z446">
        <v>0</v>
      </c>
      <c r="AA446">
        <v>42</v>
      </c>
      <c r="AB446">
        <v>0</v>
      </c>
      <c r="AC446">
        <v>19</v>
      </c>
      <c r="AD446">
        <v>14</v>
      </c>
      <c r="AE446">
        <v>0</v>
      </c>
      <c r="AF446">
        <v>0</v>
      </c>
      <c r="AG446">
        <v>0</v>
      </c>
      <c r="AH446" t="s">
        <v>168</v>
      </c>
      <c r="AI446" s="1">
        <v>44532.509479166663</v>
      </c>
      <c r="AJ446">
        <v>233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13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1121</v>
      </c>
      <c r="B447" t="s">
        <v>80</v>
      </c>
      <c r="C447" t="s">
        <v>1103</v>
      </c>
      <c r="D447" t="s">
        <v>82</v>
      </c>
      <c r="E447" s="2" t="str">
        <f>HYPERLINK("capsilon://?command=openfolder&amp;siteaddress=FAM.docvelocity-na8.net&amp;folderid=FXA74836C5-568E-CA5B-60B9-ED2BD7FA3639","FX21117802")</f>
        <v>FX21117802</v>
      </c>
      <c r="F447" t="s">
        <v>19</v>
      </c>
      <c r="G447" t="s">
        <v>19</v>
      </c>
      <c r="H447" t="s">
        <v>83</v>
      </c>
      <c r="I447" t="s">
        <v>1104</v>
      </c>
      <c r="J447">
        <v>100</v>
      </c>
      <c r="K447" t="s">
        <v>85</v>
      </c>
      <c r="L447" t="s">
        <v>86</v>
      </c>
      <c r="M447" t="s">
        <v>87</v>
      </c>
      <c r="N447">
        <v>2</v>
      </c>
      <c r="O447" s="1">
        <v>44532.431990740741</v>
      </c>
      <c r="P447" s="1">
        <v>44532.480497685188</v>
      </c>
      <c r="Q447">
        <v>2317</v>
      </c>
      <c r="R447">
        <v>1874</v>
      </c>
      <c r="S447" t="b">
        <v>0</v>
      </c>
      <c r="T447" t="s">
        <v>88</v>
      </c>
      <c r="U447" t="b">
        <v>1</v>
      </c>
      <c r="V447" t="s">
        <v>146</v>
      </c>
      <c r="W447" s="1">
        <v>44532.465624999997</v>
      </c>
      <c r="X447">
        <v>1002</v>
      </c>
      <c r="Y447">
        <v>92</v>
      </c>
      <c r="Z447">
        <v>0</v>
      </c>
      <c r="AA447">
        <v>92</v>
      </c>
      <c r="AB447">
        <v>0</v>
      </c>
      <c r="AC447">
        <v>64</v>
      </c>
      <c r="AD447">
        <v>8</v>
      </c>
      <c r="AE447">
        <v>0</v>
      </c>
      <c r="AF447">
        <v>0</v>
      </c>
      <c r="AG447">
        <v>0</v>
      </c>
      <c r="AH447" t="s">
        <v>94</v>
      </c>
      <c r="AI447" s="1">
        <v>44532.480497685188</v>
      </c>
      <c r="AJ447">
        <v>842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8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1122</v>
      </c>
      <c r="B448" t="s">
        <v>80</v>
      </c>
      <c r="C448" t="s">
        <v>522</v>
      </c>
      <c r="D448" t="s">
        <v>82</v>
      </c>
      <c r="E448" s="2" t="str">
        <f>HYPERLINK("capsilon://?command=openfolder&amp;siteaddress=FAM.docvelocity-na8.net&amp;folderid=FXDA579931-E83D-D9FF-264F-A4E6BC0F09BA","FX21114913")</f>
        <v>FX21114913</v>
      </c>
      <c r="F448" t="s">
        <v>19</v>
      </c>
      <c r="G448" t="s">
        <v>19</v>
      </c>
      <c r="H448" t="s">
        <v>83</v>
      </c>
      <c r="I448" t="s">
        <v>1113</v>
      </c>
      <c r="J448">
        <v>38</v>
      </c>
      <c r="K448" t="s">
        <v>85</v>
      </c>
      <c r="L448" t="s">
        <v>86</v>
      </c>
      <c r="M448" t="s">
        <v>87</v>
      </c>
      <c r="N448">
        <v>2</v>
      </c>
      <c r="O448" s="1">
        <v>44532.432326388887</v>
      </c>
      <c r="P448" s="1">
        <v>44532.484953703701</v>
      </c>
      <c r="Q448">
        <v>3820</v>
      </c>
      <c r="R448">
        <v>727</v>
      </c>
      <c r="S448" t="b">
        <v>0</v>
      </c>
      <c r="T448" t="s">
        <v>88</v>
      </c>
      <c r="U448" t="b">
        <v>1</v>
      </c>
      <c r="V448" t="s">
        <v>146</v>
      </c>
      <c r="W448" s="1">
        <v>44532.469375000001</v>
      </c>
      <c r="X448">
        <v>323</v>
      </c>
      <c r="Y448">
        <v>37</v>
      </c>
      <c r="Z448">
        <v>0</v>
      </c>
      <c r="AA448">
        <v>37</v>
      </c>
      <c r="AB448">
        <v>0</v>
      </c>
      <c r="AC448">
        <v>24</v>
      </c>
      <c r="AD448">
        <v>1</v>
      </c>
      <c r="AE448">
        <v>0</v>
      </c>
      <c r="AF448">
        <v>0</v>
      </c>
      <c r="AG448">
        <v>0</v>
      </c>
      <c r="AH448" t="s">
        <v>94</v>
      </c>
      <c r="AI448" s="1">
        <v>44532.484953703701</v>
      </c>
      <c r="AJ448">
        <v>385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1123</v>
      </c>
      <c r="B449" t="s">
        <v>80</v>
      </c>
      <c r="C449" t="s">
        <v>1115</v>
      </c>
      <c r="D449" t="s">
        <v>82</v>
      </c>
      <c r="E449" s="2" t="str">
        <f>HYPERLINK("capsilon://?command=openfolder&amp;siteaddress=FAM.docvelocity-na8.net&amp;folderid=FX07C3D1AE-CFB0-B37B-9A11-6D246A32A5A1","FX21116710")</f>
        <v>FX21116710</v>
      </c>
      <c r="F449" t="s">
        <v>19</v>
      </c>
      <c r="G449" t="s">
        <v>19</v>
      </c>
      <c r="H449" t="s">
        <v>83</v>
      </c>
      <c r="I449" t="s">
        <v>1124</v>
      </c>
      <c r="J449">
        <v>102</v>
      </c>
      <c r="K449" t="s">
        <v>85</v>
      </c>
      <c r="L449" t="s">
        <v>86</v>
      </c>
      <c r="M449" t="s">
        <v>87</v>
      </c>
      <c r="N449">
        <v>2</v>
      </c>
      <c r="O449" s="1">
        <v>44532.435729166667</v>
      </c>
      <c r="P449" s="1">
        <v>44532.515185185184</v>
      </c>
      <c r="Q449">
        <v>5994</v>
      </c>
      <c r="R449">
        <v>871</v>
      </c>
      <c r="S449" t="b">
        <v>0</v>
      </c>
      <c r="T449" t="s">
        <v>88</v>
      </c>
      <c r="U449" t="b">
        <v>0</v>
      </c>
      <c r="V449" t="s">
        <v>132</v>
      </c>
      <c r="W449" s="1">
        <v>44532.478275462963</v>
      </c>
      <c r="X449">
        <v>370</v>
      </c>
      <c r="Y449">
        <v>97</v>
      </c>
      <c r="Z449">
        <v>0</v>
      </c>
      <c r="AA449">
        <v>97</v>
      </c>
      <c r="AB449">
        <v>0</v>
      </c>
      <c r="AC449">
        <v>39</v>
      </c>
      <c r="AD449">
        <v>5</v>
      </c>
      <c r="AE449">
        <v>0</v>
      </c>
      <c r="AF449">
        <v>0</v>
      </c>
      <c r="AG449">
        <v>0</v>
      </c>
      <c r="AH449" t="s">
        <v>168</v>
      </c>
      <c r="AI449" s="1">
        <v>44532.515185185184</v>
      </c>
      <c r="AJ449">
        <v>492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5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1125</v>
      </c>
      <c r="B450" t="s">
        <v>80</v>
      </c>
      <c r="C450" t="s">
        <v>1115</v>
      </c>
      <c r="D450" t="s">
        <v>82</v>
      </c>
      <c r="E450" s="2" t="str">
        <f>HYPERLINK("capsilon://?command=openfolder&amp;siteaddress=FAM.docvelocity-na8.net&amp;folderid=FX07C3D1AE-CFB0-B37B-9A11-6D246A32A5A1","FX21116710")</f>
        <v>FX21116710</v>
      </c>
      <c r="F450" t="s">
        <v>19</v>
      </c>
      <c r="G450" t="s">
        <v>19</v>
      </c>
      <c r="H450" t="s">
        <v>83</v>
      </c>
      <c r="I450" t="s">
        <v>1126</v>
      </c>
      <c r="J450">
        <v>97</v>
      </c>
      <c r="K450" t="s">
        <v>85</v>
      </c>
      <c r="L450" t="s">
        <v>86</v>
      </c>
      <c r="M450" t="s">
        <v>87</v>
      </c>
      <c r="N450">
        <v>2</v>
      </c>
      <c r="O450" s="1">
        <v>44532.436111111114</v>
      </c>
      <c r="P450" s="1">
        <v>44532.516446759262</v>
      </c>
      <c r="Q450">
        <v>6002</v>
      </c>
      <c r="R450">
        <v>939</v>
      </c>
      <c r="S450" t="b">
        <v>0</v>
      </c>
      <c r="T450" t="s">
        <v>88</v>
      </c>
      <c r="U450" t="b">
        <v>0</v>
      </c>
      <c r="V450" t="s">
        <v>146</v>
      </c>
      <c r="W450" s="1">
        <v>44532.478668981479</v>
      </c>
      <c r="X450">
        <v>338</v>
      </c>
      <c r="Y450">
        <v>92</v>
      </c>
      <c r="Z450">
        <v>0</v>
      </c>
      <c r="AA450">
        <v>92</v>
      </c>
      <c r="AB450">
        <v>0</v>
      </c>
      <c r="AC450">
        <v>38</v>
      </c>
      <c r="AD450">
        <v>5</v>
      </c>
      <c r="AE450">
        <v>0</v>
      </c>
      <c r="AF450">
        <v>0</v>
      </c>
      <c r="AG450">
        <v>0</v>
      </c>
      <c r="AH450" t="s">
        <v>94</v>
      </c>
      <c r="AI450" s="1">
        <v>44532.516446759262</v>
      </c>
      <c r="AJ450">
        <v>601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5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1127</v>
      </c>
      <c r="B451" t="s">
        <v>80</v>
      </c>
      <c r="C451" t="s">
        <v>1128</v>
      </c>
      <c r="D451" t="s">
        <v>82</v>
      </c>
      <c r="E451" s="2" t="str">
        <f>HYPERLINK("capsilon://?command=openfolder&amp;siteaddress=FAM.docvelocity-na8.net&amp;folderid=FXE41F56EC-D879-DF9B-38C8-B7A1CD903180","FX211110217")</f>
        <v>FX211110217</v>
      </c>
      <c r="F451" t="s">
        <v>19</v>
      </c>
      <c r="G451" t="s">
        <v>19</v>
      </c>
      <c r="H451" t="s">
        <v>83</v>
      </c>
      <c r="I451" t="s">
        <v>1129</v>
      </c>
      <c r="J451">
        <v>66</v>
      </c>
      <c r="K451" t="s">
        <v>85</v>
      </c>
      <c r="L451" t="s">
        <v>86</v>
      </c>
      <c r="M451" t="s">
        <v>87</v>
      </c>
      <c r="N451">
        <v>2</v>
      </c>
      <c r="O451" s="1">
        <v>44532.458379629628</v>
      </c>
      <c r="P451" s="1">
        <v>44532.525000000001</v>
      </c>
      <c r="Q451">
        <v>4687</v>
      </c>
      <c r="R451">
        <v>1069</v>
      </c>
      <c r="S451" t="b">
        <v>0</v>
      </c>
      <c r="T451" t="s">
        <v>88</v>
      </c>
      <c r="U451" t="b">
        <v>0</v>
      </c>
      <c r="V451" t="s">
        <v>132</v>
      </c>
      <c r="W451" s="1">
        <v>44532.487164351849</v>
      </c>
      <c r="X451">
        <v>767</v>
      </c>
      <c r="Y451">
        <v>52</v>
      </c>
      <c r="Z451">
        <v>0</v>
      </c>
      <c r="AA451">
        <v>52</v>
      </c>
      <c r="AB451">
        <v>0</v>
      </c>
      <c r="AC451">
        <v>28</v>
      </c>
      <c r="AD451">
        <v>14</v>
      </c>
      <c r="AE451">
        <v>0</v>
      </c>
      <c r="AF451">
        <v>0</v>
      </c>
      <c r="AG451">
        <v>0</v>
      </c>
      <c r="AH451" t="s">
        <v>168</v>
      </c>
      <c r="AI451" s="1">
        <v>44532.525000000001</v>
      </c>
      <c r="AJ451">
        <v>284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14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1130</v>
      </c>
      <c r="B452" t="s">
        <v>80</v>
      </c>
      <c r="C452" t="s">
        <v>96</v>
      </c>
      <c r="D452" t="s">
        <v>82</v>
      </c>
      <c r="E452" s="2" t="str">
        <f>HYPERLINK("capsilon://?command=openfolder&amp;siteaddress=FAM.docvelocity-na8.net&amp;folderid=FX3E01EF46-341C-8E13-E263-AD0B258CB4ED","FX21118529")</f>
        <v>FX21118529</v>
      </c>
      <c r="F452" t="s">
        <v>19</v>
      </c>
      <c r="G452" t="s">
        <v>19</v>
      </c>
      <c r="H452" t="s">
        <v>83</v>
      </c>
      <c r="I452" t="s">
        <v>1131</v>
      </c>
      <c r="J452">
        <v>30</v>
      </c>
      <c r="K452" t="s">
        <v>85</v>
      </c>
      <c r="L452" t="s">
        <v>86</v>
      </c>
      <c r="M452" t="s">
        <v>87</v>
      </c>
      <c r="N452">
        <v>2</v>
      </c>
      <c r="O452" s="1">
        <v>44532.460127314815</v>
      </c>
      <c r="P452" s="1">
        <v>44532.526099537034</v>
      </c>
      <c r="Q452">
        <v>5524</v>
      </c>
      <c r="R452">
        <v>176</v>
      </c>
      <c r="S452" t="b">
        <v>0</v>
      </c>
      <c r="T452" t="s">
        <v>88</v>
      </c>
      <c r="U452" t="b">
        <v>0</v>
      </c>
      <c r="V452" t="s">
        <v>146</v>
      </c>
      <c r="W452" s="1">
        <v>44532.479629629626</v>
      </c>
      <c r="X452">
        <v>82</v>
      </c>
      <c r="Y452">
        <v>9</v>
      </c>
      <c r="Z452">
        <v>0</v>
      </c>
      <c r="AA452">
        <v>9</v>
      </c>
      <c r="AB452">
        <v>0</v>
      </c>
      <c r="AC452">
        <v>4</v>
      </c>
      <c r="AD452">
        <v>21</v>
      </c>
      <c r="AE452">
        <v>0</v>
      </c>
      <c r="AF452">
        <v>0</v>
      </c>
      <c r="AG452">
        <v>0</v>
      </c>
      <c r="AH452" t="s">
        <v>168</v>
      </c>
      <c r="AI452" s="1">
        <v>44532.526099537034</v>
      </c>
      <c r="AJ452">
        <v>94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21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1132</v>
      </c>
      <c r="B453" t="s">
        <v>80</v>
      </c>
      <c r="C453" t="s">
        <v>1133</v>
      </c>
      <c r="D453" t="s">
        <v>82</v>
      </c>
      <c r="E453" s="2" t="str">
        <f>HYPERLINK("capsilon://?command=openfolder&amp;siteaddress=FAM.docvelocity-na8.net&amp;folderid=FX4ACE8849-BB93-8F27-2FF7-CBB1F45E2C31","FX21114964")</f>
        <v>FX21114964</v>
      </c>
      <c r="F453" t="s">
        <v>19</v>
      </c>
      <c r="G453" t="s">
        <v>19</v>
      </c>
      <c r="H453" t="s">
        <v>83</v>
      </c>
      <c r="I453" t="s">
        <v>1134</v>
      </c>
      <c r="J453">
        <v>114</v>
      </c>
      <c r="K453" t="s">
        <v>85</v>
      </c>
      <c r="L453" t="s">
        <v>86</v>
      </c>
      <c r="M453" t="s">
        <v>87</v>
      </c>
      <c r="N453">
        <v>1</v>
      </c>
      <c r="O453" s="1">
        <v>44532.475775462961</v>
      </c>
      <c r="P453" s="1">
        <v>44532.481504629628</v>
      </c>
      <c r="Q453">
        <v>384</v>
      </c>
      <c r="R453">
        <v>111</v>
      </c>
      <c r="S453" t="b">
        <v>0</v>
      </c>
      <c r="T453" t="s">
        <v>88</v>
      </c>
      <c r="U453" t="b">
        <v>0</v>
      </c>
      <c r="V453" t="s">
        <v>125</v>
      </c>
      <c r="W453" s="1">
        <v>44532.481504629628</v>
      </c>
      <c r="X453">
        <v>100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114</v>
      </c>
      <c r="AE453">
        <v>109</v>
      </c>
      <c r="AF453">
        <v>0</v>
      </c>
      <c r="AG453">
        <v>2</v>
      </c>
      <c r="AH453" t="s">
        <v>88</v>
      </c>
      <c r="AI453" t="s">
        <v>88</v>
      </c>
      <c r="AJ453" t="s">
        <v>88</v>
      </c>
      <c r="AK453" t="s">
        <v>88</v>
      </c>
      <c r="AL453" t="s">
        <v>88</v>
      </c>
      <c r="AM453" t="s">
        <v>88</v>
      </c>
      <c r="AN453" t="s">
        <v>88</v>
      </c>
      <c r="AO453" t="s">
        <v>88</v>
      </c>
      <c r="AP453" t="s">
        <v>88</v>
      </c>
      <c r="AQ453" t="s">
        <v>88</v>
      </c>
      <c r="AR453" t="s">
        <v>88</v>
      </c>
      <c r="AS453" t="s">
        <v>88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1135</v>
      </c>
      <c r="B454" t="s">
        <v>80</v>
      </c>
      <c r="C454" t="s">
        <v>1136</v>
      </c>
      <c r="D454" t="s">
        <v>82</v>
      </c>
      <c r="E454" s="2" t="str">
        <f>HYPERLINK("capsilon://?command=openfolder&amp;siteaddress=FAM.docvelocity-na8.net&amp;folderid=FX5BBC5892-7509-AE1C-1225-8DCD1DB78EF4","FX21118784")</f>
        <v>FX21118784</v>
      </c>
      <c r="F454" t="s">
        <v>19</v>
      </c>
      <c r="G454" t="s">
        <v>19</v>
      </c>
      <c r="H454" t="s">
        <v>83</v>
      </c>
      <c r="I454" t="s">
        <v>1137</v>
      </c>
      <c r="J454">
        <v>62</v>
      </c>
      <c r="K454" t="s">
        <v>85</v>
      </c>
      <c r="L454" t="s">
        <v>86</v>
      </c>
      <c r="M454" t="s">
        <v>87</v>
      </c>
      <c r="N454">
        <v>2</v>
      </c>
      <c r="O454" s="1">
        <v>44532.483993055554</v>
      </c>
      <c r="P454" s="1">
        <v>44532.529409722221</v>
      </c>
      <c r="Q454">
        <v>3049</v>
      </c>
      <c r="R454">
        <v>875</v>
      </c>
      <c r="S454" t="b">
        <v>0</v>
      </c>
      <c r="T454" t="s">
        <v>88</v>
      </c>
      <c r="U454" t="b">
        <v>0</v>
      </c>
      <c r="V454" t="s">
        <v>132</v>
      </c>
      <c r="W454" s="1">
        <v>44532.494004629632</v>
      </c>
      <c r="X454">
        <v>590</v>
      </c>
      <c r="Y454">
        <v>73</v>
      </c>
      <c r="Z454">
        <v>0</v>
      </c>
      <c r="AA454">
        <v>73</v>
      </c>
      <c r="AB454">
        <v>0</v>
      </c>
      <c r="AC454">
        <v>51</v>
      </c>
      <c r="AD454">
        <v>-11</v>
      </c>
      <c r="AE454">
        <v>0</v>
      </c>
      <c r="AF454">
        <v>0</v>
      </c>
      <c r="AG454">
        <v>0</v>
      </c>
      <c r="AH454" t="s">
        <v>168</v>
      </c>
      <c r="AI454" s="1">
        <v>44532.529409722221</v>
      </c>
      <c r="AJ454">
        <v>285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-12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1138</v>
      </c>
      <c r="B455" t="s">
        <v>80</v>
      </c>
      <c r="C455" t="s">
        <v>1133</v>
      </c>
      <c r="D455" t="s">
        <v>82</v>
      </c>
      <c r="E455" s="2" t="str">
        <f>HYPERLINK("capsilon://?command=openfolder&amp;siteaddress=FAM.docvelocity-na8.net&amp;folderid=FX4ACE8849-BB93-8F27-2FF7-CBB1F45E2C31","FX21114964")</f>
        <v>FX21114964</v>
      </c>
      <c r="F455" t="s">
        <v>19</v>
      </c>
      <c r="G455" t="s">
        <v>19</v>
      </c>
      <c r="H455" t="s">
        <v>83</v>
      </c>
      <c r="I455" t="s">
        <v>1134</v>
      </c>
      <c r="J455">
        <v>188</v>
      </c>
      <c r="K455" t="s">
        <v>85</v>
      </c>
      <c r="L455" t="s">
        <v>86</v>
      </c>
      <c r="M455" t="s">
        <v>87</v>
      </c>
      <c r="N455">
        <v>2</v>
      </c>
      <c r="O455" s="1">
        <v>44532.487337962964</v>
      </c>
      <c r="P455" s="1">
        <v>44532.521701388891</v>
      </c>
      <c r="Q455">
        <v>1344</v>
      </c>
      <c r="R455">
        <v>1625</v>
      </c>
      <c r="S455" t="b">
        <v>0</v>
      </c>
      <c r="T455" t="s">
        <v>88</v>
      </c>
      <c r="U455" t="b">
        <v>1</v>
      </c>
      <c r="V455" t="s">
        <v>93</v>
      </c>
      <c r="W455" s="1">
        <v>44532.513495370367</v>
      </c>
      <c r="X455">
        <v>1048</v>
      </c>
      <c r="Y455">
        <v>158</v>
      </c>
      <c r="Z455">
        <v>0</v>
      </c>
      <c r="AA455">
        <v>158</v>
      </c>
      <c r="AB455">
        <v>0</v>
      </c>
      <c r="AC455">
        <v>66</v>
      </c>
      <c r="AD455">
        <v>30</v>
      </c>
      <c r="AE455">
        <v>0</v>
      </c>
      <c r="AF455">
        <v>0</v>
      </c>
      <c r="AG455">
        <v>0</v>
      </c>
      <c r="AH455" t="s">
        <v>168</v>
      </c>
      <c r="AI455" s="1">
        <v>44532.521701388891</v>
      </c>
      <c r="AJ455">
        <v>562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30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1139</v>
      </c>
      <c r="B456" t="s">
        <v>80</v>
      </c>
      <c r="C456" t="s">
        <v>1136</v>
      </c>
      <c r="D456" t="s">
        <v>82</v>
      </c>
      <c r="E456" s="2" t="str">
        <f>HYPERLINK("capsilon://?command=openfolder&amp;siteaddress=FAM.docvelocity-na8.net&amp;folderid=FX5BBC5892-7509-AE1C-1225-8DCD1DB78EF4","FX21118784")</f>
        <v>FX21118784</v>
      </c>
      <c r="F456" t="s">
        <v>19</v>
      </c>
      <c r="G456" t="s">
        <v>19</v>
      </c>
      <c r="H456" t="s">
        <v>83</v>
      </c>
      <c r="I456" t="s">
        <v>1140</v>
      </c>
      <c r="J456">
        <v>65</v>
      </c>
      <c r="K456" t="s">
        <v>85</v>
      </c>
      <c r="L456" t="s">
        <v>86</v>
      </c>
      <c r="M456" t="s">
        <v>87</v>
      </c>
      <c r="N456">
        <v>2</v>
      </c>
      <c r="O456" s="1">
        <v>44532.488333333335</v>
      </c>
      <c r="P456" s="1">
        <v>44532.532488425924</v>
      </c>
      <c r="Q456">
        <v>2991</v>
      </c>
      <c r="R456">
        <v>824</v>
      </c>
      <c r="S456" t="b">
        <v>0</v>
      </c>
      <c r="T456" t="s">
        <v>88</v>
      </c>
      <c r="U456" t="b">
        <v>0</v>
      </c>
      <c r="V456" t="s">
        <v>121</v>
      </c>
      <c r="W456" s="1">
        <v>44532.510138888887</v>
      </c>
      <c r="X456">
        <v>559</v>
      </c>
      <c r="Y456">
        <v>78</v>
      </c>
      <c r="Z456">
        <v>0</v>
      </c>
      <c r="AA456">
        <v>78</v>
      </c>
      <c r="AB456">
        <v>0</v>
      </c>
      <c r="AC456">
        <v>57</v>
      </c>
      <c r="AD456">
        <v>-13</v>
      </c>
      <c r="AE456">
        <v>0</v>
      </c>
      <c r="AF456">
        <v>0</v>
      </c>
      <c r="AG456">
        <v>0</v>
      </c>
      <c r="AH456" t="s">
        <v>168</v>
      </c>
      <c r="AI456" s="1">
        <v>44532.532488425924</v>
      </c>
      <c r="AJ456">
        <v>265</v>
      </c>
      <c r="AK456">
        <v>3</v>
      </c>
      <c r="AL456">
        <v>0</v>
      </c>
      <c r="AM456">
        <v>3</v>
      </c>
      <c r="AN456">
        <v>0</v>
      </c>
      <c r="AO456">
        <v>3</v>
      </c>
      <c r="AP456">
        <v>-16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1141</v>
      </c>
      <c r="B457" t="s">
        <v>80</v>
      </c>
      <c r="C457" t="s">
        <v>1142</v>
      </c>
      <c r="D457" t="s">
        <v>82</v>
      </c>
      <c r="E457" s="2" t="str">
        <f>HYPERLINK("capsilon://?command=openfolder&amp;siteaddress=FAM.docvelocity-na8.net&amp;folderid=FXF42502A6-24E7-9D4A-508B-E1A3803B198F","FX211012221")</f>
        <v>FX211012221</v>
      </c>
      <c r="F457" t="s">
        <v>19</v>
      </c>
      <c r="G457" t="s">
        <v>19</v>
      </c>
      <c r="H457" t="s">
        <v>83</v>
      </c>
      <c r="I457" t="s">
        <v>1143</v>
      </c>
      <c r="J457">
        <v>66</v>
      </c>
      <c r="K457" t="s">
        <v>85</v>
      </c>
      <c r="L457" t="s">
        <v>86</v>
      </c>
      <c r="M457" t="s">
        <v>87</v>
      </c>
      <c r="N457">
        <v>2</v>
      </c>
      <c r="O457" s="1">
        <v>44532.488379629627</v>
      </c>
      <c r="P457" s="1">
        <v>44532.530648148146</v>
      </c>
      <c r="Q457">
        <v>3606</v>
      </c>
      <c r="R457">
        <v>46</v>
      </c>
      <c r="S457" t="b">
        <v>0</v>
      </c>
      <c r="T457" t="s">
        <v>88</v>
      </c>
      <c r="U457" t="b">
        <v>0</v>
      </c>
      <c r="V457" t="s">
        <v>89</v>
      </c>
      <c r="W457" s="1">
        <v>44532.505798611113</v>
      </c>
      <c r="X457">
        <v>29</v>
      </c>
      <c r="Y457">
        <v>0</v>
      </c>
      <c r="Z457">
        <v>0</v>
      </c>
      <c r="AA457">
        <v>0</v>
      </c>
      <c r="AB457">
        <v>52</v>
      </c>
      <c r="AC457">
        <v>0</v>
      </c>
      <c r="AD457">
        <v>66</v>
      </c>
      <c r="AE457">
        <v>0</v>
      </c>
      <c r="AF457">
        <v>0</v>
      </c>
      <c r="AG457">
        <v>0</v>
      </c>
      <c r="AH457" t="s">
        <v>319</v>
      </c>
      <c r="AI457" s="1">
        <v>44532.530648148146</v>
      </c>
      <c r="AJ457">
        <v>17</v>
      </c>
      <c r="AK457">
        <v>0</v>
      </c>
      <c r="AL457">
        <v>0</v>
      </c>
      <c r="AM457">
        <v>0</v>
      </c>
      <c r="AN457">
        <v>52</v>
      </c>
      <c r="AO457">
        <v>0</v>
      </c>
      <c r="AP457">
        <v>66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1144</v>
      </c>
      <c r="B458" t="s">
        <v>80</v>
      </c>
      <c r="C458" t="s">
        <v>697</v>
      </c>
      <c r="D458" t="s">
        <v>82</v>
      </c>
      <c r="E458" s="2" t="str">
        <f>HYPERLINK("capsilon://?command=openfolder&amp;siteaddress=FAM.docvelocity-na8.net&amp;folderid=FXB6822EF6-BCBC-35E9-C0BF-D202C7C911A0","FX211113985")</f>
        <v>FX211113985</v>
      </c>
      <c r="F458" t="s">
        <v>19</v>
      </c>
      <c r="G458" t="s">
        <v>19</v>
      </c>
      <c r="H458" t="s">
        <v>83</v>
      </c>
      <c r="I458" t="s">
        <v>1145</v>
      </c>
      <c r="J458">
        <v>66</v>
      </c>
      <c r="K458" t="s">
        <v>85</v>
      </c>
      <c r="L458" t="s">
        <v>86</v>
      </c>
      <c r="M458" t="s">
        <v>87</v>
      </c>
      <c r="N458">
        <v>2</v>
      </c>
      <c r="O458" s="1">
        <v>44532.490937499999</v>
      </c>
      <c r="P458" s="1">
        <v>44532.719131944446</v>
      </c>
      <c r="Q458">
        <v>17143</v>
      </c>
      <c r="R458">
        <v>2573</v>
      </c>
      <c r="S458" t="b">
        <v>0</v>
      </c>
      <c r="T458" t="s">
        <v>88</v>
      </c>
      <c r="U458" t="b">
        <v>0</v>
      </c>
      <c r="V458" t="s">
        <v>136</v>
      </c>
      <c r="W458" s="1">
        <v>44532.533738425926</v>
      </c>
      <c r="X458">
        <v>1890</v>
      </c>
      <c r="Y458">
        <v>53</v>
      </c>
      <c r="Z458">
        <v>0</v>
      </c>
      <c r="AA458">
        <v>53</v>
      </c>
      <c r="AB458">
        <v>0</v>
      </c>
      <c r="AC458">
        <v>25</v>
      </c>
      <c r="AD458">
        <v>13</v>
      </c>
      <c r="AE458">
        <v>0</v>
      </c>
      <c r="AF458">
        <v>0</v>
      </c>
      <c r="AG458">
        <v>0</v>
      </c>
      <c r="AH458" t="s">
        <v>168</v>
      </c>
      <c r="AI458" s="1">
        <v>44532.719131944446</v>
      </c>
      <c r="AJ458">
        <v>165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11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1146</v>
      </c>
      <c r="B459" t="s">
        <v>80</v>
      </c>
      <c r="C459" t="s">
        <v>1147</v>
      </c>
      <c r="D459" t="s">
        <v>82</v>
      </c>
      <c r="E459" s="2" t="str">
        <f>HYPERLINK("capsilon://?command=openfolder&amp;siteaddress=FAM.docvelocity-na8.net&amp;folderid=FXD9D643B1-F15F-48C8-CE33-6ABB2EC90119","FX2110294")</f>
        <v>FX2110294</v>
      </c>
      <c r="F459" t="s">
        <v>19</v>
      </c>
      <c r="G459" t="s">
        <v>19</v>
      </c>
      <c r="H459" t="s">
        <v>83</v>
      </c>
      <c r="I459" t="s">
        <v>1148</v>
      </c>
      <c r="J459">
        <v>56</v>
      </c>
      <c r="K459" t="s">
        <v>85</v>
      </c>
      <c r="L459" t="s">
        <v>86</v>
      </c>
      <c r="M459" t="s">
        <v>87</v>
      </c>
      <c r="N459">
        <v>1</v>
      </c>
      <c r="O459" s="1">
        <v>44532.509247685186</v>
      </c>
      <c r="P459" s="1">
        <v>44532.602465277778</v>
      </c>
      <c r="Q459">
        <v>7546</v>
      </c>
      <c r="R459">
        <v>508</v>
      </c>
      <c r="S459" t="b">
        <v>0</v>
      </c>
      <c r="T459" t="s">
        <v>88</v>
      </c>
      <c r="U459" t="b">
        <v>0</v>
      </c>
      <c r="V459" t="s">
        <v>125</v>
      </c>
      <c r="W459" s="1">
        <v>44532.602465277778</v>
      </c>
      <c r="X459">
        <v>291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56</v>
      </c>
      <c r="AE459">
        <v>42</v>
      </c>
      <c r="AF459">
        <v>0</v>
      </c>
      <c r="AG459">
        <v>4</v>
      </c>
      <c r="AH459" t="s">
        <v>88</v>
      </c>
      <c r="AI459" t="s">
        <v>88</v>
      </c>
      <c r="AJ459" t="s">
        <v>88</v>
      </c>
      <c r="AK459" t="s">
        <v>88</v>
      </c>
      <c r="AL459" t="s">
        <v>88</v>
      </c>
      <c r="AM459" t="s">
        <v>88</v>
      </c>
      <c r="AN459" t="s">
        <v>88</v>
      </c>
      <c r="AO459" t="s">
        <v>88</v>
      </c>
      <c r="AP459" t="s">
        <v>88</v>
      </c>
      <c r="AQ459" t="s">
        <v>88</v>
      </c>
      <c r="AR459" t="s">
        <v>88</v>
      </c>
      <c r="AS459" t="s">
        <v>88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1149</v>
      </c>
      <c r="B460" t="s">
        <v>80</v>
      </c>
      <c r="C460" t="s">
        <v>561</v>
      </c>
      <c r="D460" t="s">
        <v>82</v>
      </c>
      <c r="E460" s="2" t="str">
        <f>HYPERLINK("capsilon://?command=openfolder&amp;siteaddress=FAM.docvelocity-na8.net&amp;folderid=FX531D0E7D-658C-B149-53A2-5F207067B33F","FX21115865")</f>
        <v>FX21115865</v>
      </c>
      <c r="F460" t="s">
        <v>19</v>
      </c>
      <c r="G460" t="s">
        <v>19</v>
      </c>
      <c r="H460" t="s">
        <v>83</v>
      </c>
      <c r="I460" t="s">
        <v>1150</v>
      </c>
      <c r="J460">
        <v>66</v>
      </c>
      <c r="K460" t="s">
        <v>85</v>
      </c>
      <c r="L460" t="s">
        <v>86</v>
      </c>
      <c r="M460" t="s">
        <v>87</v>
      </c>
      <c r="N460">
        <v>1</v>
      </c>
      <c r="O460" s="1">
        <v>44532.522604166668</v>
      </c>
      <c r="P460" s="1">
        <v>44532.603530092594</v>
      </c>
      <c r="Q460">
        <v>6655</v>
      </c>
      <c r="R460">
        <v>337</v>
      </c>
      <c r="S460" t="b">
        <v>0</v>
      </c>
      <c r="T460" t="s">
        <v>88</v>
      </c>
      <c r="U460" t="b">
        <v>0</v>
      </c>
      <c r="V460" t="s">
        <v>125</v>
      </c>
      <c r="W460" s="1">
        <v>44532.603530092594</v>
      </c>
      <c r="X460">
        <v>91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66</v>
      </c>
      <c r="AE460">
        <v>52</v>
      </c>
      <c r="AF460">
        <v>0</v>
      </c>
      <c r="AG460">
        <v>1</v>
      </c>
      <c r="AH460" t="s">
        <v>88</v>
      </c>
      <c r="AI460" t="s">
        <v>88</v>
      </c>
      <c r="AJ460" t="s">
        <v>88</v>
      </c>
      <c r="AK460" t="s">
        <v>88</v>
      </c>
      <c r="AL460" t="s">
        <v>88</v>
      </c>
      <c r="AM460" t="s">
        <v>88</v>
      </c>
      <c r="AN460" t="s">
        <v>88</v>
      </c>
      <c r="AO460" t="s">
        <v>88</v>
      </c>
      <c r="AP460" t="s">
        <v>88</v>
      </c>
      <c r="AQ460" t="s">
        <v>88</v>
      </c>
      <c r="AR460" t="s">
        <v>88</v>
      </c>
      <c r="AS460" t="s">
        <v>88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1151</v>
      </c>
      <c r="B461" t="s">
        <v>80</v>
      </c>
      <c r="C461" t="s">
        <v>561</v>
      </c>
      <c r="D461" t="s">
        <v>82</v>
      </c>
      <c r="E461" s="2" t="str">
        <f>HYPERLINK("capsilon://?command=openfolder&amp;siteaddress=FAM.docvelocity-na8.net&amp;folderid=FX531D0E7D-658C-B149-53A2-5F207067B33F","FX21115865")</f>
        <v>FX21115865</v>
      </c>
      <c r="F461" t="s">
        <v>19</v>
      </c>
      <c r="G461" t="s">
        <v>19</v>
      </c>
      <c r="H461" t="s">
        <v>83</v>
      </c>
      <c r="I461" t="s">
        <v>1152</v>
      </c>
      <c r="J461">
        <v>66</v>
      </c>
      <c r="K461" t="s">
        <v>85</v>
      </c>
      <c r="L461" t="s">
        <v>86</v>
      </c>
      <c r="M461" t="s">
        <v>87</v>
      </c>
      <c r="N461">
        <v>1</v>
      </c>
      <c r="O461" s="1">
        <v>44532.523368055554</v>
      </c>
      <c r="P461" s="1">
        <v>44532.604259259257</v>
      </c>
      <c r="Q461">
        <v>6834</v>
      </c>
      <c r="R461">
        <v>155</v>
      </c>
      <c r="S461" t="b">
        <v>0</v>
      </c>
      <c r="T461" t="s">
        <v>88</v>
      </c>
      <c r="U461" t="b">
        <v>0</v>
      </c>
      <c r="V461" t="s">
        <v>125</v>
      </c>
      <c r="W461" s="1">
        <v>44532.604259259257</v>
      </c>
      <c r="X461">
        <v>62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66</v>
      </c>
      <c r="AE461">
        <v>52</v>
      </c>
      <c r="AF461">
        <v>0</v>
      </c>
      <c r="AG461">
        <v>1</v>
      </c>
      <c r="AH461" t="s">
        <v>88</v>
      </c>
      <c r="AI461" t="s">
        <v>88</v>
      </c>
      <c r="AJ461" t="s">
        <v>88</v>
      </c>
      <c r="AK461" t="s">
        <v>88</v>
      </c>
      <c r="AL461" t="s">
        <v>88</v>
      </c>
      <c r="AM461" t="s">
        <v>88</v>
      </c>
      <c r="AN461" t="s">
        <v>88</v>
      </c>
      <c r="AO461" t="s">
        <v>88</v>
      </c>
      <c r="AP461" t="s">
        <v>88</v>
      </c>
      <c r="AQ461" t="s">
        <v>88</v>
      </c>
      <c r="AR461" t="s">
        <v>88</v>
      </c>
      <c r="AS461" t="s">
        <v>88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1153</v>
      </c>
      <c r="B462" t="s">
        <v>80</v>
      </c>
      <c r="C462" t="s">
        <v>1154</v>
      </c>
      <c r="D462" t="s">
        <v>82</v>
      </c>
      <c r="E462" s="2" t="str">
        <f>HYPERLINK("capsilon://?command=openfolder&amp;siteaddress=FAM.docvelocity-na8.net&amp;folderid=FXA02FEF67-9039-778D-0D39-AFBCB103F8D5","FX21115150")</f>
        <v>FX21115150</v>
      </c>
      <c r="F462" t="s">
        <v>19</v>
      </c>
      <c r="G462" t="s">
        <v>19</v>
      </c>
      <c r="H462" t="s">
        <v>83</v>
      </c>
      <c r="I462" t="s">
        <v>1155</v>
      </c>
      <c r="J462">
        <v>84</v>
      </c>
      <c r="K462" t="s">
        <v>85</v>
      </c>
      <c r="L462" t="s">
        <v>86</v>
      </c>
      <c r="M462" t="s">
        <v>87</v>
      </c>
      <c r="N462">
        <v>1</v>
      </c>
      <c r="O462" s="1">
        <v>44532.525185185186</v>
      </c>
      <c r="P462" s="1">
        <v>44532.608136574076</v>
      </c>
      <c r="Q462">
        <v>6816</v>
      </c>
      <c r="R462">
        <v>351</v>
      </c>
      <c r="S462" t="b">
        <v>0</v>
      </c>
      <c r="T462" t="s">
        <v>88</v>
      </c>
      <c r="U462" t="b">
        <v>0</v>
      </c>
      <c r="V462" t="s">
        <v>125</v>
      </c>
      <c r="W462" s="1">
        <v>44532.608136574076</v>
      </c>
      <c r="X462">
        <v>144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84</v>
      </c>
      <c r="AE462">
        <v>79</v>
      </c>
      <c r="AF462">
        <v>0</v>
      </c>
      <c r="AG462">
        <v>2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1156</v>
      </c>
      <c r="B463" t="s">
        <v>80</v>
      </c>
      <c r="C463" t="s">
        <v>96</v>
      </c>
      <c r="D463" t="s">
        <v>82</v>
      </c>
      <c r="E463" s="2" t="str">
        <f>HYPERLINK("capsilon://?command=openfolder&amp;siteaddress=FAM.docvelocity-na8.net&amp;folderid=FX3E01EF46-341C-8E13-E263-AD0B258CB4ED","FX21118529")</f>
        <v>FX21118529</v>
      </c>
      <c r="F463" t="s">
        <v>19</v>
      </c>
      <c r="G463" t="s">
        <v>19</v>
      </c>
      <c r="H463" t="s">
        <v>83</v>
      </c>
      <c r="I463" t="s">
        <v>97</v>
      </c>
      <c r="J463">
        <v>66</v>
      </c>
      <c r="K463" t="s">
        <v>85</v>
      </c>
      <c r="L463" t="s">
        <v>86</v>
      </c>
      <c r="M463" t="s">
        <v>87</v>
      </c>
      <c r="N463">
        <v>1</v>
      </c>
      <c r="O463" s="1">
        <v>44532.529004629629</v>
      </c>
      <c r="P463" s="1">
        <v>44533.230173611111</v>
      </c>
      <c r="Q463">
        <v>57496</v>
      </c>
      <c r="R463">
        <v>3085</v>
      </c>
      <c r="S463" t="b">
        <v>0</v>
      </c>
      <c r="T463" t="s">
        <v>88</v>
      </c>
      <c r="U463" t="b">
        <v>0</v>
      </c>
      <c r="V463" t="s">
        <v>160</v>
      </c>
      <c r="W463" s="1">
        <v>44533.230173611111</v>
      </c>
      <c r="X463">
        <v>2373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66</v>
      </c>
      <c r="AE463">
        <v>52</v>
      </c>
      <c r="AF463">
        <v>0</v>
      </c>
      <c r="AG463">
        <v>9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1157</v>
      </c>
      <c r="B464" t="s">
        <v>80</v>
      </c>
      <c r="C464" t="s">
        <v>1154</v>
      </c>
      <c r="D464" t="s">
        <v>82</v>
      </c>
      <c r="E464" s="2" t="str">
        <f>HYPERLINK("capsilon://?command=openfolder&amp;siteaddress=FAM.docvelocity-na8.net&amp;folderid=FXA02FEF67-9039-778D-0D39-AFBCB103F8D5","FX21115150")</f>
        <v>FX21115150</v>
      </c>
      <c r="F464" t="s">
        <v>19</v>
      </c>
      <c r="G464" t="s">
        <v>19</v>
      </c>
      <c r="H464" t="s">
        <v>83</v>
      </c>
      <c r="I464" t="s">
        <v>1158</v>
      </c>
      <c r="J464">
        <v>84</v>
      </c>
      <c r="K464" t="s">
        <v>85</v>
      </c>
      <c r="L464" t="s">
        <v>86</v>
      </c>
      <c r="M464" t="s">
        <v>87</v>
      </c>
      <c r="N464">
        <v>1</v>
      </c>
      <c r="O464" s="1">
        <v>44532.542268518519</v>
      </c>
      <c r="P464" s="1">
        <v>44532.638599537036</v>
      </c>
      <c r="Q464">
        <v>8165</v>
      </c>
      <c r="R464">
        <v>158</v>
      </c>
      <c r="S464" t="b">
        <v>0</v>
      </c>
      <c r="T464" t="s">
        <v>88</v>
      </c>
      <c r="U464" t="b">
        <v>0</v>
      </c>
      <c r="V464" t="s">
        <v>125</v>
      </c>
      <c r="W464" s="1">
        <v>44532.638599537036</v>
      </c>
      <c r="X464">
        <v>76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84</v>
      </c>
      <c r="AE464">
        <v>79</v>
      </c>
      <c r="AF464">
        <v>0</v>
      </c>
      <c r="AG464">
        <v>2</v>
      </c>
      <c r="AH464" t="s">
        <v>88</v>
      </c>
      <c r="AI464" t="s">
        <v>88</v>
      </c>
      <c r="AJ464" t="s">
        <v>88</v>
      </c>
      <c r="AK464" t="s">
        <v>88</v>
      </c>
      <c r="AL464" t="s">
        <v>88</v>
      </c>
      <c r="AM464" t="s">
        <v>88</v>
      </c>
      <c r="AN464" t="s">
        <v>88</v>
      </c>
      <c r="AO464" t="s">
        <v>88</v>
      </c>
      <c r="AP464" t="s">
        <v>88</v>
      </c>
      <c r="AQ464" t="s">
        <v>88</v>
      </c>
      <c r="AR464" t="s">
        <v>88</v>
      </c>
      <c r="AS464" t="s">
        <v>88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1159</v>
      </c>
      <c r="B465" t="s">
        <v>80</v>
      </c>
      <c r="C465" t="s">
        <v>1160</v>
      </c>
      <c r="D465" t="s">
        <v>82</v>
      </c>
      <c r="E465" s="2" t="str">
        <f>HYPERLINK("capsilon://?command=openfolder&amp;siteaddress=FAM.docvelocity-na8.net&amp;folderid=FXF2190F42-C3A7-8537-4236-60A5C50FFB1C","FX21117800")</f>
        <v>FX21117800</v>
      </c>
      <c r="F465" t="s">
        <v>19</v>
      </c>
      <c r="G465" t="s">
        <v>19</v>
      </c>
      <c r="H465" t="s">
        <v>83</v>
      </c>
      <c r="I465" t="s">
        <v>1161</v>
      </c>
      <c r="J465">
        <v>66</v>
      </c>
      <c r="K465" t="s">
        <v>85</v>
      </c>
      <c r="L465" t="s">
        <v>86</v>
      </c>
      <c r="M465" t="s">
        <v>87</v>
      </c>
      <c r="N465">
        <v>2</v>
      </c>
      <c r="O465" s="1">
        <v>44532.542731481481</v>
      </c>
      <c r="P465" s="1">
        <v>44532.721608796295</v>
      </c>
      <c r="Q465">
        <v>14813</v>
      </c>
      <c r="R465">
        <v>642</v>
      </c>
      <c r="S465" t="b">
        <v>0</v>
      </c>
      <c r="T465" t="s">
        <v>88</v>
      </c>
      <c r="U465" t="b">
        <v>0</v>
      </c>
      <c r="V465" t="s">
        <v>142</v>
      </c>
      <c r="W465" s="1">
        <v>44532.550150462965</v>
      </c>
      <c r="X465">
        <v>395</v>
      </c>
      <c r="Y465">
        <v>52</v>
      </c>
      <c r="Z465">
        <v>0</v>
      </c>
      <c r="AA465">
        <v>52</v>
      </c>
      <c r="AB465">
        <v>0</v>
      </c>
      <c r="AC465">
        <v>42</v>
      </c>
      <c r="AD465">
        <v>14</v>
      </c>
      <c r="AE465">
        <v>0</v>
      </c>
      <c r="AF465">
        <v>0</v>
      </c>
      <c r="AG465">
        <v>0</v>
      </c>
      <c r="AH465" t="s">
        <v>168</v>
      </c>
      <c r="AI465" s="1">
        <v>44532.721608796295</v>
      </c>
      <c r="AJ465">
        <v>213</v>
      </c>
      <c r="AK465">
        <v>1</v>
      </c>
      <c r="AL465">
        <v>0</v>
      </c>
      <c r="AM465">
        <v>1</v>
      </c>
      <c r="AN465">
        <v>0</v>
      </c>
      <c r="AO465">
        <v>1</v>
      </c>
      <c r="AP465">
        <v>13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1162</v>
      </c>
      <c r="B466" t="s">
        <v>80</v>
      </c>
      <c r="C466" t="s">
        <v>1160</v>
      </c>
      <c r="D466" t="s">
        <v>82</v>
      </c>
      <c r="E466" s="2" t="str">
        <f>HYPERLINK("capsilon://?command=openfolder&amp;siteaddress=FAM.docvelocity-na8.net&amp;folderid=FXF2190F42-C3A7-8537-4236-60A5C50FFB1C","FX21117800")</f>
        <v>FX21117800</v>
      </c>
      <c r="F466" t="s">
        <v>19</v>
      </c>
      <c r="G466" t="s">
        <v>19</v>
      </c>
      <c r="H466" t="s">
        <v>83</v>
      </c>
      <c r="I466" t="s">
        <v>1163</v>
      </c>
      <c r="J466">
        <v>66</v>
      </c>
      <c r="K466" t="s">
        <v>85</v>
      </c>
      <c r="L466" t="s">
        <v>86</v>
      </c>
      <c r="M466" t="s">
        <v>87</v>
      </c>
      <c r="N466">
        <v>2</v>
      </c>
      <c r="O466" s="1">
        <v>44532.543182870373</v>
      </c>
      <c r="P466" s="1">
        <v>44532.812268518515</v>
      </c>
      <c r="Q466">
        <v>22252</v>
      </c>
      <c r="R466">
        <v>997</v>
      </c>
      <c r="S466" t="b">
        <v>0</v>
      </c>
      <c r="T466" t="s">
        <v>88</v>
      </c>
      <c r="U466" t="b">
        <v>0</v>
      </c>
      <c r="V466" t="s">
        <v>132</v>
      </c>
      <c r="W466" s="1">
        <v>44532.564560185187</v>
      </c>
      <c r="X466">
        <v>804</v>
      </c>
      <c r="Y466">
        <v>52</v>
      </c>
      <c r="Z466">
        <v>0</v>
      </c>
      <c r="AA466">
        <v>52</v>
      </c>
      <c r="AB466">
        <v>0</v>
      </c>
      <c r="AC466">
        <v>42</v>
      </c>
      <c r="AD466">
        <v>14</v>
      </c>
      <c r="AE466">
        <v>0</v>
      </c>
      <c r="AF466">
        <v>0</v>
      </c>
      <c r="AG466">
        <v>0</v>
      </c>
      <c r="AH466" t="s">
        <v>168</v>
      </c>
      <c r="AI466" s="1">
        <v>44532.812268518515</v>
      </c>
      <c r="AJ466">
        <v>159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13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1164</v>
      </c>
      <c r="B467" t="s">
        <v>80</v>
      </c>
      <c r="C467" t="s">
        <v>331</v>
      </c>
      <c r="D467" t="s">
        <v>82</v>
      </c>
      <c r="E467" s="2" t="str">
        <f>HYPERLINK("capsilon://?command=openfolder&amp;siteaddress=FAM.docvelocity-na8.net&amp;folderid=FXDEFF9BBD-ABB3-205D-846E-F8799EDABE8D","FX211112088")</f>
        <v>FX211112088</v>
      </c>
      <c r="F467" t="s">
        <v>19</v>
      </c>
      <c r="G467" t="s">
        <v>19</v>
      </c>
      <c r="H467" t="s">
        <v>83</v>
      </c>
      <c r="I467" t="s">
        <v>1165</v>
      </c>
      <c r="J467">
        <v>28</v>
      </c>
      <c r="K467" t="s">
        <v>85</v>
      </c>
      <c r="L467" t="s">
        <v>86</v>
      </c>
      <c r="M467" t="s">
        <v>87</v>
      </c>
      <c r="N467">
        <v>2</v>
      </c>
      <c r="O467" s="1">
        <v>44532.54414351852</v>
      </c>
      <c r="P467" s="1">
        <v>44532.813877314817</v>
      </c>
      <c r="Q467">
        <v>23046</v>
      </c>
      <c r="R467">
        <v>259</v>
      </c>
      <c r="S467" t="b">
        <v>0</v>
      </c>
      <c r="T467" t="s">
        <v>88</v>
      </c>
      <c r="U467" t="b">
        <v>0</v>
      </c>
      <c r="V467" t="s">
        <v>142</v>
      </c>
      <c r="W467" s="1">
        <v>44532.556770833333</v>
      </c>
      <c r="X467">
        <v>115</v>
      </c>
      <c r="Y467">
        <v>21</v>
      </c>
      <c r="Z467">
        <v>0</v>
      </c>
      <c r="AA467">
        <v>21</v>
      </c>
      <c r="AB467">
        <v>0</v>
      </c>
      <c r="AC467">
        <v>2</v>
      </c>
      <c r="AD467">
        <v>7</v>
      </c>
      <c r="AE467">
        <v>0</v>
      </c>
      <c r="AF467">
        <v>0</v>
      </c>
      <c r="AG467">
        <v>0</v>
      </c>
      <c r="AH467" t="s">
        <v>168</v>
      </c>
      <c r="AI467" s="1">
        <v>44532.813877314817</v>
      </c>
      <c r="AJ467">
        <v>138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7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1166</v>
      </c>
      <c r="B468" t="s">
        <v>80</v>
      </c>
      <c r="C468" t="s">
        <v>331</v>
      </c>
      <c r="D468" t="s">
        <v>82</v>
      </c>
      <c r="E468" s="2" t="str">
        <f>HYPERLINK("capsilon://?command=openfolder&amp;siteaddress=FAM.docvelocity-na8.net&amp;folderid=FXDEFF9BBD-ABB3-205D-846E-F8799EDABE8D","FX211112088")</f>
        <v>FX211112088</v>
      </c>
      <c r="F468" t="s">
        <v>19</v>
      </c>
      <c r="G468" t="s">
        <v>19</v>
      </c>
      <c r="H468" t="s">
        <v>83</v>
      </c>
      <c r="I468" t="s">
        <v>1167</v>
      </c>
      <c r="J468">
        <v>28</v>
      </c>
      <c r="K468" t="s">
        <v>85</v>
      </c>
      <c r="L468" t="s">
        <v>86</v>
      </c>
      <c r="M468" t="s">
        <v>87</v>
      </c>
      <c r="N468">
        <v>2</v>
      </c>
      <c r="O468" s="1">
        <v>44532.54446759259</v>
      </c>
      <c r="P468" s="1">
        <v>44532.815439814818</v>
      </c>
      <c r="Q468">
        <v>23153</v>
      </c>
      <c r="R468">
        <v>259</v>
      </c>
      <c r="S468" t="b">
        <v>0</v>
      </c>
      <c r="T468" t="s">
        <v>88</v>
      </c>
      <c r="U468" t="b">
        <v>0</v>
      </c>
      <c r="V468" t="s">
        <v>142</v>
      </c>
      <c r="W468" s="1">
        <v>44532.558229166665</v>
      </c>
      <c r="X468">
        <v>125</v>
      </c>
      <c r="Y468">
        <v>21</v>
      </c>
      <c r="Z468">
        <v>0</v>
      </c>
      <c r="AA468">
        <v>21</v>
      </c>
      <c r="AB468">
        <v>0</v>
      </c>
      <c r="AC468">
        <v>9</v>
      </c>
      <c r="AD468">
        <v>7</v>
      </c>
      <c r="AE468">
        <v>0</v>
      </c>
      <c r="AF468">
        <v>0</v>
      </c>
      <c r="AG468">
        <v>0</v>
      </c>
      <c r="AH468" t="s">
        <v>168</v>
      </c>
      <c r="AI468" s="1">
        <v>44532.815439814818</v>
      </c>
      <c r="AJ468">
        <v>134</v>
      </c>
      <c r="AK468">
        <v>1</v>
      </c>
      <c r="AL468">
        <v>0</v>
      </c>
      <c r="AM468">
        <v>1</v>
      </c>
      <c r="AN468">
        <v>0</v>
      </c>
      <c r="AO468">
        <v>1</v>
      </c>
      <c r="AP468">
        <v>6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1168</v>
      </c>
      <c r="B469" t="s">
        <v>80</v>
      </c>
      <c r="C469" t="s">
        <v>1169</v>
      </c>
      <c r="D469" t="s">
        <v>82</v>
      </c>
      <c r="E469" s="2" t="str">
        <f>HYPERLINK("capsilon://?command=openfolder&amp;siteaddress=FAM.docvelocity-na8.net&amp;folderid=FX53199560-7D63-9AFC-98F8-FACFC0DA73FB","FX21101133")</f>
        <v>FX21101133</v>
      </c>
      <c r="F469" t="s">
        <v>19</v>
      </c>
      <c r="G469" t="s">
        <v>19</v>
      </c>
      <c r="H469" t="s">
        <v>83</v>
      </c>
      <c r="I469" t="s">
        <v>1170</v>
      </c>
      <c r="J469">
        <v>66</v>
      </c>
      <c r="K469" t="s">
        <v>85</v>
      </c>
      <c r="L469" t="s">
        <v>86</v>
      </c>
      <c r="M469" t="s">
        <v>87</v>
      </c>
      <c r="N469">
        <v>1</v>
      </c>
      <c r="O469" s="1">
        <v>44532.549212962964</v>
      </c>
      <c r="P469" s="1">
        <v>44532.639444444445</v>
      </c>
      <c r="Q469">
        <v>7633</v>
      </c>
      <c r="R469">
        <v>163</v>
      </c>
      <c r="S469" t="b">
        <v>0</v>
      </c>
      <c r="T469" t="s">
        <v>88</v>
      </c>
      <c r="U469" t="b">
        <v>0</v>
      </c>
      <c r="V469" t="s">
        <v>125</v>
      </c>
      <c r="W469" s="1">
        <v>44532.639444444445</v>
      </c>
      <c r="X469">
        <v>72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66</v>
      </c>
      <c r="AE469">
        <v>52</v>
      </c>
      <c r="AF469">
        <v>0</v>
      </c>
      <c r="AG469">
        <v>1</v>
      </c>
      <c r="AH469" t="s">
        <v>88</v>
      </c>
      <c r="AI469" t="s">
        <v>88</v>
      </c>
      <c r="AJ469" t="s">
        <v>88</v>
      </c>
      <c r="AK469" t="s">
        <v>88</v>
      </c>
      <c r="AL469" t="s">
        <v>88</v>
      </c>
      <c r="AM469" t="s">
        <v>88</v>
      </c>
      <c r="AN469" t="s">
        <v>88</v>
      </c>
      <c r="AO469" t="s">
        <v>88</v>
      </c>
      <c r="AP469" t="s">
        <v>88</v>
      </c>
      <c r="AQ469" t="s">
        <v>88</v>
      </c>
      <c r="AR469" t="s">
        <v>88</v>
      </c>
      <c r="AS469" t="s">
        <v>88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1171</v>
      </c>
      <c r="B470" t="s">
        <v>80</v>
      </c>
      <c r="C470" t="s">
        <v>1172</v>
      </c>
      <c r="D470" t="s">
        <v>82</v>
      </c>
      <c r="E470" s="2" t="str">
        <f>HYPERLINK("capsilon://?command=openfolder&amp;siteaddress=FAM.docvelocity-na8.net&amp;folderid=FX5B3435D0-A1F4-952B-AF17-DFB787A42A2E","FX21119567")</f>
        <v>FX21119567</v>
      </c>
      <c r="F470" t="s">
        <v>19</v>
      </c>
      <c r="G470" t="s">
        <v>19</v>
      </c>
      <c r="H470" t="s">
        <v>83</v>
      </c>
      <c r="I470" t="s">
        <v>1173</v>
      </c>
      <c r="J470">
        <v>66</v>
      </c>
      <c r="K470" t="s">
        <v>85</v>
      </c>
      <c r="L470" t="s">
        <v>86</v>
      </c>
      <c r="M470" t="s">
        <v>87</v>
      </c>
      <c r="N470">
        <v>1</v>
      </c>
      <c r="O470" s="1">
        <v>44532.589479166665</v>
      </c>
      <c r="P470" s="1">
        <v>44532.640023148146</v>
      </c>
      <c r="Q470">
        <v>3858</v>
      </c>
      <c r="R470">
        <v>509</v>
      </c>
      <c r="S470" t="b">
        <v>0</v>
      </c>
      <c r="T470" t="s">
        <v>88</v>
      </c>
      <c r="U470" t="b">
        <v>0</v>
      </c>
      <c r="V470" t="s">
        <v>125</v>
      </c>
      <c r="W470" s="1">
        <v>44532.640023148146</v>
      </c>
      <c r="X470">
        <v>50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66</v>
      </c>
      <c r="AE470">
        <v>52</v>
      </c>
      <c r="AF470">
        <v>0</v>
      </c>
      <c r="AG470">
        <v>1</v>
      </c>
      <c r="AH470" t="s">
        <v>88</v>
      </c>
      <c r="AI470" t="s">
        <v>88</v>
      </c>
      <c r="AJ470" t="s">
        <v>88</v>
      </c>
      <c r="AK470" t="s">
        <v>88</v>
      </c>
      <c r="AL470" t="s">
        <v>88</v>
      </c>
      <c r="AM470" t="s">
        <v>88</v>
      </c>
      <c r="AN470" t="s">
        <v>88</v>
      </c>
      <c r="AO470" t="s">
        <v>88</v>
      </c>
      <c r="AP470" t="s">
        <v>88</v>
      </c>
      <c r="AQ470" t="s">
        <v>88</v>
      </c>
      <c r="AR470" t="s">
        <v>88</v>
      </c>
      <c r="AS470" t="s">
        <v>88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1174</v>
      </c>
      <c r="B471" t="s">
        <v>80</v>
      </c>
      <c r="C471" t="s">
        <v>1147</v>
      </c>
      <c r="D471" t="s">
        <v>82</v>
      </c>
      <c r="E471" s="2" t="str">
        <f>HYPERLINK("capsilon://?command=openfolder&amp;siteaddress=FAM.docvelocity-na8.net&amp;folderid=FXD9D643B1-F15F-48C8-CE33-6ABB2EC90119","FX2110294")</f>
        <v>FX2110294</v>
      </c>
      <c r="F471" t="s">
        <v>19</v>
      </c>
      <c r="G471" t="s">
        <v>19</v>
      </c>
      <c r="H471" t="s">
        <v>83</v>
      </c>
      <c r="I471" t="s">
        <v>1148</v>
      </c>
      <c r="J471">
        <v>112</v>
      </c>
      <c r="K471" t="s">
        <v>85</v>
      </c>
      <c r="L471" t="s">
        <v>86</v>
      </c>
      <c r="M471" t="s">
        <v>87</v>
      </c>
      <c r="N471">
        <v>2</v>
      </c>
      <c r="O471" s="1">
        <v>44532.603576388887</v>
      </c>
      <c r="P471" s="1">
        <v>44532.634618055556</v>
      </c>
      <c r="Q471">
        <v>2164</v>
      </c>
      <c r="R471">
        <v>518</v>
      </c>
      <c r="S471" t="b">
        <v>0</v>
      </c>
      <c r="T471" t="s">
        <v>88</v>
      </c>
      <c r="U471" t="b">
        <v>1</v>
      </c>
      <c r="V471" t="s">
        <v>125</v>
      </c>
      <c r="W471" s="1">
        <v>44532.606458333335</v>
      </c>
      <c r="X471">
        <v>189</v>
      </c>
      <c r="Y471">
        <v>42</v>
      </c>
      <c r="Z471">
        <v>0</v>
      </c>
      <c r="AA471">
        <v>42</v>
      </c>
      <c r="AB471">
        <v>42</v>
      </c>
      <c r="AC471">
        <v>6</v>
      </c>
      <c r="AD471">
        <v>70</v>
      </c>
      <c r="AE471">
        <v>0</v>
      </c>
      <c r="AF471">
        <v>0</v>
      </c>
      <c r="AG471">
        <v>0</v>
      </c>
      <c r="AH471" t="s">
        <v>319</v>
      </c>
      <c r="AI471" s="1">
        <v>44532.634618055556</v>
      </c>
      <c r="AJ471">
        <v>227</v>
      </c>
      <c r="AK471">
        <v>0</v>
      </c>
      <c r="AL471">
        <v>0</v>
      </c>
      <c r="AM471">
        <v>0</v>
      </c>
      <c r="AN471">
        <v>42</v>
      </c>
      <c r="AO471">
        <v>0</v>
      </c>
      <c r="AP471">
        <v>70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1175</v>
      </c>
      <c r="B472" t="s">
        <v>80</v>
      </c>
      <c r="C472" t="s">
        <v>561</v>
      </c>
      <c r="D472" t="s">
        <v>82</v>
      </c>
      <c r="E472" s="2" t="str">
        <f>HYPERLINK("capsilon://?command=openfolder&amp;siteaddress=FAM.docvelocity-na8.net&amp;folderid=FX531D0E7D-658C-B149-53A2-5F207067B33F","FX21115865")</f>
        <v>FX21115865</v>
      </c>
      <c r="F472" t="s">
        <v>19</v>
      </c>
      <c r="G472" t="s">
        <v>19</v>
      </c>
      <c r="H472" t="s">
        <v>83</v>
      </c>
      <c r="I472" t="s">
        <v>1150</v>
      </c>
      <c r="J472">
        <v>38</v>
      </c>
      <c r="K472" t="s">
        <v>85</v>
      </c>
      <c r="L472" t="s">
        <v>86</v>
      </c>
      <c r="M472" t="s">
        <v>87</v>
      </c>
      <c r="N472">
        <v>2</v>
      </c>
      <c r="O472" s="1">
        <v>44532.603981481479</v>
      </c>
      <c r="P472" s="1">
        <v>44532.701990740738</v>
      </c>
      <c r="Q472">
        <v>6115</v>
      </c>
      <c r="R472">
        <v>2353</v>
      </c>
      <c r="S472" t="b">
        <v>0</v>
      </c>
      <c r="T472" t="s">
        <v>88</v>
      </c>
      <c r="U472" t="b">
        <v>1</v>
      </c>
      <c r="V472" t="s">
        <v>153</v>
      </c>
      <c r="W472" s="1">
        <v>44532.612581018519</v>
      </c>
      <c r="X472">
        <v>703</v>
      </c>
      <c r="Y472">
        <v>37</v>
      </c>
      <c r="Z472">
        <v>0</v>
      </c>
      <c r="AA472">
        <v>37</v>
      </c>
      <c r="AB472">
        <v>0</v>
      </c>
      <c r="AC472">
        <v>30</v>
      </c>
      <c r="AD472">
        <v>1</v>
      </c>
      <c r="AE472">
        <v>0</v>
      </c>
      <c r="AF472">
        <v>0</v>
      </c>
      <c r="AG472">
        <v>0</v>
      </c>
      <c r="AH472" t="s">
        <v>201</v>
      </c>
      <c r="AI472" s="1">
        <v>44532.701990740738</v>
      </c>
      <c r="AJ472">
        <v>1635</v>
      </c>
      <c r="AK472">
        <v>5</v>
      </c>
      <c r="AL472">
        <v>0</v>
      </c>
      <c r="AM472">
        <v>5</v>
      </c>
      <c r="AN472">
        <v>0</v>
      </c>
      <c r="AO472">
        <v>5</v>
      </c>
      <c r="AP472">
        <v>-4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1176</v>
      </c>
      <c r="B473" t="s">
        <v>80</v>
      </c>
      <c r="C473" t="s">
        <v>561</v>
      </c>
      <c r="D473" t="s">
        <v>82</v>
      </c>
      <c r="E473" s="2" t="str">
        <f>HYPERLINK("capsilon://?command=openfolder&amp;siteaddress=FAM.docvelocity-na8.net&amp;folderid=FX531D0E7D-658C-B149-53A2-5F207067B33F","FX21115865")</f>
        <v>FX21115865</v>
      </c>
      <c r="F473" t="s">
        <v>19</v>
      </c>
      <c r="G473" t="s">
        <v>19</v>
      </c>
      <c r="H473" t="s">
        <v>83</v>
      </c>
      <c r="I473" t="s">
        <v>1152</v>
      </c>
      <c r="J473">
        <v>38</v>
      </c>
      <c r="K473" t="s">
        <v>85</v>
      </c>
      <c r="L473" t="s">
        <v>86</v>
      </c>
      <c r="M473" t="s">
        <v>87</v>
      </c>
      <c r="N473">
        <v>2</v>
      </c>
      <c r="O473" s="1">
        <v>44532.604756944442</v>
      </c>
      <c r="P473" s="1">
        <v>44532.703842592593</v>
      </c>
      <c r="Q473">
        <v>7838</v>
      </c>
      <c r="R473">
        <v>723</v>
      </c>
      <c r="S473" t="b">
        <v>0</v>
      </c>
      <c r="T473" t="s">
        <v>88</v>
      </c>
      <c r="U473" t="b">
        <v>1</v>
      </c>
      <c r="V473" t="s">
        <v>142</v>
      </c>
      <c r="W473" s="1">
        <v>44532.609490740739</v>
      </c>
      <c r="X473">
        <v>299</v>
      </c>
      <c r="Y473">
        <v>37</v>
      </c>
      <c r="Z473">
        <v>0</v>
      </c>
      <c r="AA473">
        <v>37</v>
      </c>
      <c r="AB473">
        <v>0</v>
      </c>
      <c r="AC473">
        <v>29</v>
      </c>
      <c r="AD473">
        <v>1</v>
      </c>
      <c r="AE473">
        <v>0</v>
      </c>
      <c r="AF473">
        <v>0</v>
      </c>
      <c r="AG473">
        <v>0</v>
      </c>
      <c r="AH473" t="s">
        <v>168</v>
      </c>
      <c r="AI473" s="1">
        <v>44532.703842592593</v>
      </c>
      <c r="AJ473">
        <v>368</v>
      </c>
      <c r="AK473">
        <v>4</v>
      </c>
      <c r="AL473">
        <v>0</v>
      </c>
      <c r="AM473">
        <v>4</v>
      </c>
      <c r="AN473">
        <v>0</v>
      </c>
      <c r="AO473">
        <v>4</v>
      </c>
      <c r="AP473">
        <v>-3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1177</v>
      </c>
      <c r="B474" t="s">
        <v>80</v>
      </c>
      <c r="C474" t="s">
        <v>1154</v>
      </c>
      <c r="D474" t="s">
        <v>82</v>
      </c>
      <c r="E474" s="2" t="str">
        <f>HYPERLINK("capsilon://?command=openfolder&amp;siteaddress=FAM.docvelocity-na8.net&amp;folderid=FXA02FEF67-9039-778D-0D39-AFBCB103F8D5","FX21115150")</f>
        <v>FX21115150</v>
      </c>
      <c r="F474" t="s">
        <v>19</v>
      </c>
      <c r="G474" t="s">
        <v>19</v>
      </c>
      <c r="H474" t="s">
        <v>83</v>
      </c>
      <c r="I474" t="s">
        <v>1155</v>
      </c>
      <c r="J474">
        <v>163</v>
      </c>
      <c r="K474" t="s">
        <v>85</v>
      </c>
      <c r="L474" t="s">
        <v>86</v>
      </c>
      <c r="M474" t="s">
        <v>87</v>
      </c>
      <c r="N474">
        <v>2</v>
      </c>
      <c r="O474" s="1">
        <v>44532.609444444446</v>
      </c>
      <c r="P474" s="1">
        <v>44532.708564814813</v>
      </c>
      <c r="Q474">
        <v>7474</v>
      </c>
      <c r="R474">
        <v>1090</v>
      </c>
      <c r="S474" t="b">
        <v>0</v>
      </c>
      <c r="T474" t="s">
        <v>88</v>
      </c>
      <c r="U474" t="b">
        <v>1</v>
      </c>
      <c r="V474" t="s">
        <v>142</v>
      </c>
      <c r="W474" s="1">
        <v>44532.615474537037</v>
      </c>
      <c r="X474">
        <v>516</v>
      </c>
      <c r="Y474">
        <v>153</v>
      </c>
      <c r="Z474">
        <v>0</v>
      </c>
      <c r="AA474">
        <v>153</v>
      </c>
      <c r="AB474">
        <v>0</v>
      </c>
      <c r="AC474">
        <v>31</v>
      </c>
      <c r="AD474">
        <v>10</v>
      </c>
      <c r="AE474">
        <v>0</v>
      </c>
      <c r="AF474">
        <v>0</v>
      </c>
      <c r="AG474">
        <v>0</v>
      </c>
      <c r="AH474" t="s">
        <v>201</v>
      </c>
      <c r="AI474" s="1">
        <v>44532.708564814813</v>
      </c>
      <c r="AJ474">
        <v>568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10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1178</v>
      </c>
      <c r="B475" t="s">
        <v>80</v>
      </c>
      <c r="C475" t="s">
        <v>1110</v>
      </c>
      <c r="D475" t="s">
        <v>82</v>
      </c>
      <c r="E475" s="2" t="str">
        <f>HYPERLINK("capsilon://?command=openfolder&amp;siteaddress=FAM.docvelocity-na8.net&amp;folderid=FX4F347B0C-8DE2-928D-3836-F2A6C5FC671F","FX21114501")</f>
        <v>FX21114501</v>
      </c>
      <c r="F475" t="s">
        <v>19</v>
      </c>
      <c r="G475" t="s">
        <v>19</v>
      </c>
      <c r="H475" t="s">
        <v>83</v>
      </c>
      <c r="I475" t="s">
        <v>1179</v>
      </c>
      <c r="J475">
        <v>85</v>
      </c>
      <c r="K475" t="s">
        <v>85</v>
      </c>
      <c r="L475" t="s">
        <v>86</v>
      </c>
      <c r="M475" t="s">
        <v>87</v>
      </c>
      <c r="N475">
        <v>2</v>
      </c>
      <c r="O475" s="1">
        <v>44532.61347222222</v>
      </c>
      <c r="P475" s="1">
        <v>44532.817037037035</v>
      </c>
      <c r="Q475">
        <v>17366</v>
      </c>
      <c r="R475">
        <v>222</v>
      </c>
      <c r="S475" t="b">
        <v>0</v>
      </c>
      <c r="T475" t="s">
        <v>88</v>
      </c>
      <c r="U475" t="b">
        <v>0</v>
      </c>
      <c r="V475" t="s">
        <v>142</v>
      </c>
      <c r="W475" s="1">
        <v>44532.616747685184</v>
      </c>
      <c r="X475">
        <v>85</v>
      </c>
      <c r="Y475">
        <v>56</v>
      </c>
      <c r="Z475">
        <v>0</v>
      </c>
      <c r="AA475">
        <v>56</v>
      </c>
      <c r="AB475">
        <v>0</v>
      </c>
      <c r="AC475">
        <v>3</v>
      </c>
      <c r="AD475">
        <v>29</v>
      </c>
      <c r="AE475">
        <v>0</v>
      </c>
      <c r="AF475">
        <v>0</v>
      </c>
      <c r="AG475">
        <v>0</v>
      </c>
      <c r="AH475" t="s">
        <v>168</v>
      </c>
      <c r="AI475" s="1">
        <v>44532.817037037035</v>
      </c>
      <c r="AJ475">
        <v>137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29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1180</v>
      </c>
      <c r="B476" t="s">
        <v>80</v>
      </c>
      <c r="C476" t="s">
        <v>1110</v>
      </c>
      <c r="D476" t="s">
        <v>82</v>
      </c>
      <c r="E476" s="2" t="str">
        <f>HYPERLINK("capsilon://?command=openfolder&amp;siteaddress=FAM.docvelocity-na8.net&amp;folderid=FX4F347B0C-8DE2-928D-3836-F2A6C5FC671F","FX21114501")</f>
        <v>FX21114501</v>
      </c>
      <c r="F476" t="s">
        <v>19</v>
      </c>
      <c r="G476" t="s">
        <v>19</v>
      </c>
      <c r="H476" t="s">
        <v>83</v>
      </c>
      <c r="I476" t="s">
        <v>1181</v>
      </c>
      <c r="J476">
        <v>61</v>
      </c>
      <c r="K476" t="s">
        <v>85</v>
      </c>
      <c r="L476" t="s">
        <v>86</v>
      </c>
      <c r="M476" t="s">
        <v>87</v>
      </c>
      <c r="N476">
        <v>2</v>
      </c>
      <c r="O476" s="1">
        <v>44532.613611111112</v>
      </c>
      <c r="P476" s="1">
        <v>44532.820324074077</v>
      </c>
      <c r="Q476">
        <v>17460</v>
      </c>
      <c r="R476">
        <v>400</v>
      </c>
      <c r="S476" t="b">
        <v>0</v>
      </c>
      <c r="T476" t="s">
        <v>88</v>
      </c>
      <c r="U476" t="b">
        <v>0</v>
      </c>
      <c r="V476" t="s">
        <v>142</v>
      </c>
      <c r="W476" s="1">
        <v>44532.617858796293</v>
      </c>
      <c r="X476">
        <v>96</v>
      </c>
      <c r="Y476">
        <v>38</v>
      </c>
      <c r="Z476">
        <v>0</v>
      </c>
      <c r="AA476">
        <v>38</v>
      </c>
      <c r="AB476">
        <v>0</v>
      </c>
      <c r="AC476">
        <v>3</v>
      </c>
      <c r="AD476">
        <v>23</v>
      </c>
      <c r="AE476">
        <v>0</v>
      </c>
      <c r="AF476">
        <v>0</v>
      </c>
      <c r="AG476">
        <v>0</v>
      </c>
      <c r="AH476" t="s">
        <v>94</v>
      </c>
      <c r="AI476" s="1">
        <v>44532.820324074077</v>
      </c>
      <c r="AJ476">
        <v>304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1182</v>
      </c>
      <c r="B477" t="s">
        <v>80</v>
      </c>
      <c r="C477" t="s">
        <v>1110</v>
      </c>
      <c r="D477" t="s">
        <v>82</v>
      </c>
      <c r="E477" s="2" t="str">
        <f>HYPERLINK("capsilon://?command=openfolder&amp;siteaddress=FAM.docvelocity-na8.net&amp;folderid=FX4F347B0C-8DE2-928D-3836-F2A6C5FC671F","FX21114501")</f>
        <v>FX21114501</v>
      </c>
      <c r="F477" t="s">
        <v>19</v>
      </c>
      <c r="G477" t="s">
        <v>19</v>
      </c>
      <c r="H477" t="s">
        <v>83</v>
      </c>
      <c r="I477" t="s">
        <v>1183</v>
      </c>
      <c r="J477">
        <v>73</v>
      </c>
      <c r="K477" t="s">
        <v>85</v>
      </c>
      <c r="L477" t="s">
        <v>86</v>
      </c>
      <c r="M477" t="s">
        <v>87</v>
      </c>
      <c r="N477">
        <v>2</v>
      </c>
      <c r="O477" s="1">
        <v>44532.614490740743</v>
      </c>
      <c r="P477" s="1">
        <v>44532.818622685183</v>
      </c>
      <c r="Q477">
        <v>17394</v>
      </c>
      <c r="R477">
        <v>243</v>
      </c>
      <c r="S477" t="b">
        <v>0</v>
      </c>
      <c r="T477" t="s">
        <v>88</v>
      </c>
      <c r="U477" t="b">
        <v>0</v>
      </c>
      <c r="V477" t="s">
        <v>142</v>
      </c>
      <c r="W477" s="1">
        <v>44532.619108796294</v>
      </c>
      <c r="X477">
        <v>107</v>
      </c>
      <c r="Y477">
        <v>56</v>
      </c>
      <c r="Z477">
        <v>0</v>
      </c>
      <c r="AA477">
        <v>56</v>
      </c>
      <c r="AB477">
        <v>0</v>
      </c>
      <c r="AC477">
        <v>4</v>
      </c>
      <c r="AD477">
        <v>17</v>
      </c>
      <c r="AE477">
        <v>0</v>
      </c>
      <c r="AF477">
        <v>0</v>
      </c>
      <c r="AG477">
        <v>0</v>
      </c>
      <c r="AH477" t="s">
        <v>168</v>
      </c>
      <c r="AI477" s="1">
        <v>44532.818622685183</v>
      </c>
      <c r="AJ477">
        <v>136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17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1184</v>
      </c>
      <c r="B478" t="s">
        <v>80</v>
      </c>
      <c r="C478" t="s">
        <v>1110</v>
      </c>
      <c r="D478" t="s">
        <v>82</v>
      </c>
      <c r="E478" s="2" t="str">
        <f>HYPERLINK("capsilon://?command=openfolder&amp;siteaddress=FAM.docvelocity-na8.net&amp;folderid=FX4F347B0C-8DE2-928D-3836-F2A6C5FC671F","FX21114501")</f>
        <v>FX21114501</v>
      </c>
      <c r="F478" t="s">
        <v>19</v>
      </c>
      <c r="G478" t="s">
        <v>19</v>
      </c>
      <c r="H478" t="s">
        <v>83</v>
      </c>
      <c r="I478" t="s">
        <v>1185</v>
      </c>
      <c r="J478">
        <v>82</v>
      </c>
      <c r="K478" t="s">
        <v>85</v>
      </c>
      <c r="L478" t="s">
        <v>86</v>
      </c>
      <c r="M478" t="s">
        <v>87</v>
      </c>
      <c r="N478">
        <v>2</v>
      </c>
      <c r="O478" s="1">
        <v>44532.614710648151</v>
      </c>
      <c r="P478" s="1">
        <v>44532.820138888892</v>
      </c>
      <c r="Q478">
        <v>17540</v>
      </c>
      <c r="R478">
        <v>209</v>
      </c>
      <c r="S478" t="b">
        <v>0</v>
      </c>
      <c r="T478" t="s">
        <v>88</v>
      </c>
      <c r="U478" t="b">
        <v>0</v>
      </c>
      <c r="V478" t="s">
        <v>142</v>
      </c>
      <c r="W478" s="1">
        <v>44532.620034722226</v>
      </c>
      <c r="X478">
        <v>79</v>
      </c>
      <c r="Y478">
        <v>56</v>
      </c>
      <c r="Z478">
        <v>0</v>
      </c>
      <c r="AA478">
        <v>56</v>
      </c>
      <c r="AB478">
        <v>0</v>
      </c>
      <c r="AC478">
        <v>2</v>
      </c>
      <c r="AD478">
        <v>26</v>
      </c>
      <c r="AE478">
        <v>0</v>
      </c>
      <c r="AF478">
        <v>0</v>
      </c>
      <c r="AG478">
        <v>0</v>
      </c>
      <c r="AH478" t="s">
        <v>168</v>
      </c>
      <c r="AI478" s="1">
        <v>44532.820138888892</v>
      </c>
      <c r="AJ478">
        <v>130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26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1186</v>
      </c>
      <c r="B479" t="s">
        <v>80</v>
      </c>
      <c r="C479" t="s">
        <v>1110</v>
      </c>
      <c r="D479" t="s">
        <v>82</v>
      </c>
      <c r="E479" s="2" t="str">
        <f>HYPERLINK("capsilon://?command=openfolder&amp;siteaddress=FAM.docvelocity-na8.net&amp;folderid=FX4F347B0C-8DE2-928D-3836-F2A6C5FC671F","FX21114501")</f>
        <v>FX21114501</v>
      </c>
      <c r="F479" t="s">
        <v>19</v>
      </c>
      <c r="G479" t="s">
        <v>19</v>
      </c>
      <c r="H479" t="s">
        <v>83</v>
      </c>
      <c r="I479" t="s">
        <v>1187</v>
      </c>
      <c r="J479">
        <v>58</v>
      </c>
      <c r="K479" t="s">
        <v>85</v>
      </c>
      <c r="L479" t="s">
        <v>86</v>
      </c>
      <c r="M479" t="s">
        <v>87</v>
      </c>
      <c r="N479">
        <v>2</v>
      </c>
      <c r="O479" s="1">
        <v>44532.615671296298</v>
      </c>
      <c r="P479" s="1">
        <v>44532.821655092594</v>
      </c>
      <c r="Q479">
        <v>17567</v>
      </c>
      <c r="R479">
        <v>230</v>
      </c>
      <c r="S479" t="b">
        <v>0</v>
      </c>
      <c r="T479" t="s">
        <v>88</v>
      </c>
      <c r="U479" t="b">
        <v>0</v>
      </c>
      <c r="V479" t="s">
        <v>142</v>
      </c>
      <c r="W479" s="1">
        <v>44532.621203703704</v>
      </c>
      <c r="X479">
        <v>100</v>
      </c>
      <c r="Y479">
        <v>51</v>
      </c>
      <c r="Z479">
        <v>0</v>
      </c>
      <c r="AA479">
        <v>51</v>
      </c>
      <c r="AB479">
        <v>0</v>
      </c>
      <c r="AC479">
        <v>14</v>
      </c>
      <c r="AD479">
        <v>7</v>
      </c>
      <c r="AE479">
        <v>0</v>
      </c>
      <c r="AF479">
        <v>0</v>
      </c>
      <c r="AG479">
        <v>0</v>
      </c>
      <c r="AH479" t="s">
        <v>168</v>
      </c>
      <c r="AI479" s="1">
        <v>44532.821655092594</v>
      </c>
      <c r="AJ479">
        <v>130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7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1188</v>
      </c>
      <c r="B480" t="s">
        <v>80</v>
      </c>
      <c r="C480" t="s">
        <v>269</v>
      </c>
      <c r="D480" t="s">
        <v>82</v>
      </c>
      <c r="E480" s="2" t="str">
        <f>HYPERLINK("capsilon://?command=openfolder&amp;siteaddress=FAM.docvelocity-na8.net&amp;folderid=FX9CED6296-9E2D-2ADD-D7E9-5847153A7EE9","FX211010141")</f>
        <v>FX211010141</v>
      </c>
      <c r="F480" t="s">
        <v>19</v>
      </c>
      <c r="G480" t="s">
        <v>19</v>
      </c>
      <c r="H480" t="s">
        <v>83</v>
      </c>
      <c r="I480" t="s">
        <v>1189</v>
      </c>
      <c r="J480">
        <v>66</v>
      </c>
      <c r="K480" t="s">
        <v>85</v>
      </c>
      <c r="L480" t="s">
        <v>86</v>
      </c>
      <c r="M480" t="s">
        <v>87</v>
      </c>
      <c r="N480">
        <v>1</v>
      </c>
      <c r="O480" s="1">
        <v>44532.615856481483</v>
      </c>
      <c r="P480" s="1">
        <v>44532.645775462966</v>
      </c>
      <c r="Q480">
        <v>2163</v>
      </c>
      <c r="R480">
        <v>422</v>
      </c>
      <c r="S480" t="b">
        <v>0</v>
      </c>
      <c r="T480" t="s">
        <v>88</v>
      </c>
      <c r="U480" t="b">
        <v>0</v>
      </c>
      <c r="V480" t="s">
        <v>125</v>
      </c>
      <c r="W480" s="1">
        <v>44532.645775462966</v>
      </c>
      <c r="X480">
        <v>339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66</v>
      </c>
      <c r="AE480">
        <v>52</v>
      </c>
      <c r="AF480">
        <v>0</v>
      </c>
      <c r="AG480">
        <v>2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t="s">
        <v>88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1190</v>
      </c>
      <c r="B481" t="s">
        <v>80</v>
      </c>
      <c r="C481" t="s">
        <v>213</v>
      </c>
      <c r="D481" t="s">
        <v>82</v>
      </c>
      <c r="E481" s="2" t="str">
        <f>HYPERLINK("capsilon://?command=openfolder&amp;siteaddress=FAM.docvelocity-na8.net&amp;folderid=FX482D27C9-50B0-4EC9-27BF-485D840A3CF1","FX21112300")</f>
        <v>FX21112300</v>
      </c>
      <c r="F481" t="s">
        <v>19</v>
      </c>
      <c r="G481" t="s">
        <v>19</v>
      </c>
      <c r="H481" t="s">
        <v>83</v>
      </c>
      <c r="I481" t="s">
        <v>1191</v>
      </c>
      <c r="J481">
        <v>104</v>
      </c>
      <c r="K481" t="s">
        <v>85</v>
      </c>
      <c r="L481" t="s">
        <v>86</v>
      </c>
      <c r="M481" t="s">
        <v>87</v>
      </c>
      <c r="N481">
        <v>2</v>
      </c>
      <c r="O481" s="1">
        <v>44532.620254629626</v>
      </c>
      <c r="P481" s="1">
        <v>44532.825138888889</v>
      </c>
      <c r="Q481">
        <v>16667</v>
      </c>
      <c r="R481">
        <v>1035</v>
      </c>
      <c r="S481" t="b">
        <v>0</v>
      </c>
      <c r="T481" t="s">
        <v>88</v>
      </c>
      <c r="U481" t="b">
        <v>0</v>
      </c>
      <c r="V481" t="s">
        <v>142</v>
      </c>
      <c r="W481" s="1">
        <v>44532.630497685182</v>
      </c>
      <c r="X481">
        <v>727</v>
      </c>
      <c r="Y481">
        <v>89</v>
      </c>
      <c r="Z481">
        <v>0</v>
      </c>
      <c r="AA481">
        <v>89</v>
      </c>
      <c r="AB481">
        <v>0</v>
      </c>
      <c r="AC481">
        <v>68</v>
      </c>
      <c r="AD481">
        <v>15</v>
      </c>
      <c r="AE481">
        <v>0</v>
      </c>
      <c r="AF481">
        <v>0</v>
      </c>
      <c r="AG481">
        <v>0</v>
      </c>
      <c r="AH481" t="s">
        <v>168</v>
      </c>
      <c r="AI481" s="1">
        <v>44532.825138888889</v>
      </c>
      <c r="AJ481">
        <v>300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14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1192</v>
      </c>
      <c r="B482" t="s">
        <v>80</v>
      </c>
      <c r="C482" t="s">
        <v>213</v>
      </c>
      <c r="D482" t="s">
        <v>82</v>
      </c>
      <c r="E482" s="2" t="str">
        <f>HYPERLINK("capsilon://?command=openfolder&amp;siteaddress=FAM.docvelocity-na8.net&amp;folderid=FX482D27C9-50B0-4EC9-27BF-485D840A3CF1","FX21112300")</f>
        <v>FX21112300</v>
      </c>
      <c r="F482" t="s">
        <v>19</v>
      </c>
      <c r="G482" t="s">
        <v>19</v>
      </c>
      <c r="H482" t="s">
        <v>83</v>
      </c>
      <c r="I482" t="s">
        <v>1193</v>
      </c>
      <c r="J482">
        <v>104</v>
      </c>
      <c r="K482" t="s">
        <v>85</v>
      </c>
      <c r="L482" t="s">
        <v>86</v>
      </c>
      <c r="M482" t="s">
        <v>87</v>
      </c>
      <c r="N482">
        <v>2</v>
      </c>
      <c r="O482" s="1">
        <v>44532.620740740742</v>
      </c>
      <c r="P482" s="1">
        <v>44532.827488425923</v>
      </c>
      <c r="Q482">
        <v>16539</v>
      </c>
      <c r="R482">
        <v>1324</v>
      </c>
      <c r="S482" t="b">
        <v>0</v>
      </c>
      <c r="T482" t="s">
        <v>88</v>
      </c>
      <c r="U482" t="b">
        <v>0</v>
      </c>
      <c r="V482" t="s">
        <v>136</v>
      </c>
      <c r="W482" s="1">
        <v>44532.637071759258</v>
      </c>
      <c r="X482">
        <v>1114</v>
      </c>
      <c r="Y482">
        <v>89</v>
      </c>
      <c r="Z482">
        <v>0</v>
      </c>
      <c r="AA482">
        <v>89</v>
      </c>
      <c r="AB482">
        <v>0</v>
      </c>
      <c r="AC482">
        <v>69</v>
      </c>
      <c r="AD482">
        <v>15</v>
      </c>
      <c r="AE482">
        <v>0</v>
      </c>
      <c r="AF482">
        <v>0</v>
      </c>
      <c r="AG482">
        <v>0</v>
      </c>
      <c r="AH482" t="s">
        <v>168</v>
      </c>
      <c r="AI482" s="1">
        <v>44532.827488425923</v>
      </c>
      <c r="AJ482">
        <v>202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14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1194</v>
      </c>
      <c r="B483" t="s">
        <v>80</v>
      </c>
      <c r="C483" t="s">
        <v>101</v>
      </c>
      <c r="D483" t="s">
        <v>82</v>
      </c>
      <c r="E483" s="2" t="str">
        <f>HYPERLINK("capsilon://?command=openfolder&amp;siteaddress=FAM.docvelocity-na8.net&amp;folderid=FX8B1DD431-9D62-9FF5-B0BB-2A8149347855","FX21102981")</f>
        <v>FX21102981</v>
      </c>
      <c r="F483" t="s">
        <v>19</v>
      </c>
      <c r="G483" t="s">
        <v>19</v>
      </c>
      <c r="H483" t="s">
        <v>83</v>
      </c>
      <c r="I483" t="s">
        <v>102</v>
      </c>
      <c r="J483">
        <v>32</v>
      </c>
      <c r="K483" t="s">
        <v>85</v>
      </c>
      <c r="L483" t="s">
        <v>86</v>
      </c>
      <c r="M483" t="s">
        <v>87</v>
      </c>
      <c r="N483">
        <v>1</v>
      </c>
      <c r="O483" s="1">
        <v>44532.621238425927</v>
      </c>
      <c r="P483" s="1">
        <v>44533.278009259258</v>
      </c>
      <c r="Q483">
        <v>55769</v>
      </c>
      <c r="R483">
        <v>976</v>
      </c>
      <c r="S483" t="b">
        <v>0</v>
      </c>
      <c r="T483" t="s">
        <v>88</v>
      </c>
      <c r="U483" t="b">
        <v>0</v>
      </c>
      <c r="V483" t="s">
        <v>160</v>
      </c>
      <c r="W483" s="1">
        <v>44533.278009259258</v>
      </c>
      <c r="X483">
        <v>155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32</v>
      </c>
      <c r="AE483">
        <v>27</v>
      </c>
      <c r="AF483">
        <v>0</v>
      </c>
      <c r="AG483">
        <v>15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t="s">
        <v>88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1195</v>
      </c>
      <c r="B484" t="s">
        <v>80</v>
      </c>
      <c r="C484" t="s">
        <v>1169</v>
      </c>
      <c r="D484" t="s">
        <v>82</v>
      </c>
      <c r="E484" s="2" t="str">
        <f>HYPERLINK("capsilon://?command=openfolder&amp;siteaddress=FAM.docvelocity-na8.net&amp;folderid=FX53199560-7D63-9AFC-98F8-FACFC0DA73FB","FX21101133")</f>
        <v>FX21101133</v>
      </c>
      <c r="F484" t="s">
        <v>19</v>
      </c>
      <c r="G484" t="s">
        <v>19</v>
      </c>
      <c r="H484" t="s">
        <v>83</v>
      </c>
      <c r="I484" t="s">
        <v>1170</v>
      </c>
      <c r="J484">
        <v>38</v>
      </c>
      <c r="K484" t="s">
        <v>85</v>
      </c>
      <c r="L484" t="s">
        <v>86</v>
      </c>
      <c r="M484" t="s">
        <v>87</v>
      </c>
      <c r="N484">
        <v>2</v>
      </c>
      <c r="O484" s="1">
        <v>44532.639837962961</v>
      </c>
      <c r="P484" s="1">
        <v>44532.705254629633</v>
      </c>
      <c r="Q484">
        <v>5374</v>
      </c>
      <c r="R484">
        <v>278</v>
      </c>
      <c r="S484" t="b">
        <v>0</v>
      </c>
      <c r="T484" t="s">
        <v>88</v>
      </c>
      <c r="U484" t="b">
        <v>1</v>
      </c>
      <c r="V484" t="s">
        <v>125</v>
      </c>
      <c r="W484" s="1">
        <v>44532.641840277778</v>
      </c>
      <c r="X484">
        <v>157</v>
      </c>
      <c r="Y484">
        <v>37</v>
      </c>
      <c r="Z484">
        <v>0</v>
      </c>
      <c r="AA484">
        <v>37</v>
      </c>
      <c r="AB484">
        <v>0</v>
      </c>
      <c r="AC484">
        <v>29</v>
      </c>
      <c r="AD484">
        <v>1</v>
      </c>
      <c r="AE484">
        <v>0</v>
      </c>
      <c r="AF484">
        <v>0</v>
      </c>
      <c r="AG484">
        <v>0</v>
      </c>
      <c r="AH484" t="s">
        <v>168</v>
      </c>
      <c r="AI484" s="1">
        <v>44532.705254629633</v>
      </c>
      <c r="AJ484">
        <v>121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1196</v>
      </c>
      <c r="B485" t="s">
        <v>80</v>
      </c>
      <c r="C485" t="s">
        <v>1154</v>
      </c>
      <c r="D485" t="s">
        <v>82</v>
      </c>
      <c r="E485" s="2" t="str">
        <f>HYPERLINK("capsilon://?command=openfolder&amp;siteaddress=FAM.docvelocity-na8.net&amp;folderid=FXA02FEF67-9039-778D-0D39-AFBCB103F8D5","FX21115150")</f>
        <v>FX21115150</v>
      </c>
      <c r="F485" t="s">
        <v>19</v>
      </c>
      <c r="G485" t="s">
        <v>19</v>
      </c>
      <c r="H485" t="s">
        <v>83</v>
      </c>
      <c r="I485" t="s">
        <v>1158</v>
      </c>
      <c r="J485">
        <v>163</v>
      </c>
      <c r="K485" t="s">
        <v>85</v>
      </c>
      <c r="L485" t="s">
        <v>86</v>
      </c>
      <c r="M485" t="s">
        <v>87</v>
      </c>
      <c r="N485">
        <v>2</v>
      </c>
      <c r="O485" s="1">
        <v>44532.639907407407</v>
      </c>
      <c r="P485" s="1">
        <v>44532.709513888891</v>
      </c>
      <c r="Q485">
        <v>5074</v>
      </c>
      <c r="R485">
        <v>940</v>
      </c>
      <c r="S485" t="b">
        <v>0</v>
      </c>
      <c r="T485" t="s">
        <v>88</v>
      </c>
      <c r="U485" t="b">
        <v>1</v>
      </c>
      <c r="V485" t="s">
        <v>132</v>
      </c>
      <c r="W485" s="1">
        <v>44532.646724537037</v>
      </c>
      <c r="X485">
        <v>573</v>
      </c>
      <c r="Y485">
        <v>153</v>
      </c>
      <c r="Z485">
        <v>0</v>
      </c>
      <c r="AA485">
        <v>153</v>
      </c>
      <c r="AB485">
        <v>0</v>
      </c>
      <c r="AC485">
        <v>32</v>
      </c>
      <c r="AD485">
        <v>10</v>
      </c>
      <c r="AE485">
        <v>0</v>
      </c>
      <c r="AF485">
        <v>0</v>
      </c>
      <c r="AG485">
        <v>0</v>
      </c>
      <c r="AH485" t="s">
        <v>168</v>
      </c>
      <c r="AI485" s="1">
        <v>44532.709513888891</v>
      </c>
      <c r="AJ485">
        <v>367</v>
      </c>
      <c r="AK485">
        <v>2</v>
      </c>
      <c r="AL485">
        <v>0</v>
      </c>
      <c r="AM485">
        <v>2</v>
      </c>
      <c r="AN485">
        <v>0</v>
      </c>
      <c r="AO485">
        <v>2</v>
      </c>
      <c r="AP485">
        <v>8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1197</v>
      </c>
      <c r="B486" t="s">
        <v>80</v>
      </c>
      <c r="C486" t="s">
        <v>1172</v>
      </c>
      <c r="D486" t="s">
        <v>82</v>
      </c>
      <c r="E486" s="2" t="str">
        <f>HYPERLINK("capsilon://?command=openfolder&amp;siteaddress=FAM.docvelocity-na8.net&amp;folderid=FX5B3435D0-A1F4-952B-AF17-DFB787A42A2E","FX21119567")</f>
        <v>FX21119567</v>
      </c>
      <c r="F486" t="s">
        <v>19</v>
      </c>
      <c r="G486" t="s">
        <v>19</v>
      </c>
      <c r="H486" t="s">
        <v>83</v>
      </c>
      <c r="I486" t="s">
        <v>1173</v>
      </c>
      <c r="J486">
        <v>38</v>
      </c>
      <c r="K486" t="s">
        <v>85</v>
      </c>
      <c r="L486" t="s">
        <v>86</v>
      </c>
      <c r="M486" t="s">
        <v>87</v>
      </c>
      <c r="N486">
        <v>2</v>
      </c>
      <c r="O486" s="1">
        <v>44532.640520833331</v>
      </c>
      <c r="P486" s="1">
        <v>44532.71166666667</v>
      </c>
      <c r="Q486">
        <v>5713</v>
      </c>
      <c r="R486">
        <v>434</v>
      </c>
      <c r="S486" t="b">
        <v>0</v>
      </c>
      <c r="T486" t="s">
        <v>88</v>
      </c>
      <c r="U486" t="b">
        <v>1</v>
      </c>
      <c r="V486" t="s">
        <v>136</v>
      </c>
      <c r="W486" s="1">
        <v>44532.642418981479</v>
      </c>
      <c r="X486">
        <v>160</v>
      </c>
      <c r="Y486">
        <v>37</v>
      </c>
      <c r="Z486">
        <v>0</v>
      </c>
      <c r="AA486">
        <v>37</v>
      </c>
      <c r="AB486">
        <v>0</v>
      </c>
      <c r="AC486">
        <v>26</v>
      </c>
      <c r="AD486">
        <v>1</v>
      </c>
      <c r="AE486">
        <v>0</v>
      </c>
      <c r="AF486">
        <v>0</v>
      </c>
      <c r="AG486">
        <v>0</v>
      </c>
      <c r="AH486" t="s">
        <v>201</v>
      </c>
      <c r="AI486" s="1">
        <v>44532.71166666667</v>
      </c>
      <c r="AJ486">
        <v>267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1198</v>
      </c>
      <c r="B487" t="s">
        <v>80</v>
      </c>
      <c r="C487" t="s">
        <v>269</v>
      </c>
      <c r="D487" t="s">
        <v>82</v>
      </c>
      <c r="E487" s="2" t="str">
        <f>HYPERLINK("capsilon://?command=openfolder&amp;siteaddress=FAM.docvelocity-na8.net&amp;folderid=FX9CED6296-9E2D-2ADD-D7E9-5847153A7EE9","FX211010141")</f>
        <v>FX211010141</v>
      </c>
      <c r="F487" t="s">
        <v>19</v>
      </c>
      <c r="G487" t="s">
        <v>19</v>
      </c>
      <c r="H487" t="s">
        <v>83</v>
      </c>
      <c r="I487" t="s">
        <v>1189</v>
      </c>
      <c r="J487">
        <v>76</v>
      </c>
      <c r="K487" t="s">
        <v>85</v>
      </c>
      <c r="L487" t="s">
        <v>86</v>
      </c>
      <c r="M487" t="s">
        <v>87</v>
      </c>
      <c r="N487">
        <v>2</v>
      </c>
      <c r="O487" s="1">
        <v>44532.646261574075</v>
      </c>
      <c r="P487" s="1">
        <v>44532.712141203701</v>
      </c>
      <c r="Q487">
        <v>4981</v>
      </c>
      <c r="R487">
        <v>711</v>
      </c>
      <c r="S487" t="b">
        <v>0</v>
      </c>
      <c r="T487" t="s">
        <v>88</v>
      </c>
      <c r="U487" t="b">
        <v>1</v>
      </c>
      <c r="V487" t="s">
        <v>136</v>
      </c>
      <c r="W487" s="1">
        <v>44532.651875000003</v>
      </c>
      <c r="X487">
        <v>484</v>
      </c>
      <c r="Y487">
        <v>74</v>
      </c>
      <c r="Z487">
        <v>0</v>
      </c>
      <c r="AA487">
        <v>74</v>
      </c>
      <c r="AB487">
        <v>0</v>
      </c>
      <c r="AC487">
        <v>47</v>
      </c>
      <c r="AD487">
        <v>2</v>
      </c>
      <c r="AE487">
        <v>0</v>
      </c>
      <c r="AF487">
        <v>0</v>
      </c>
      <c r="AG487">
        <v>0</v>
      </c>
      <c r="AH487" t="s">
        <v>168</v>
      </c>
      <c r="AI487" s="1">
        <v>44532.712141203701</v>
      </c>
      <c r="AJ487">
        <v>227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2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1199</v>
      </c>
      <c r="B488" t="s">
        <v>80</v>
      </c>
      <c r="C488" t="s">
        <v>134</v>
      </c>
      <c r="D488" t="s">
        <v>82</v>
      </c>
      <c r="E488" s="2" t="str">
        <f>HYPERLINK("capsilon://?command=openfolder&amp;siteaddress=FAM.docvelocity-na8.net&amp;folderid=FXA897DE73-728B-AD15-E5B5-60116D89B4DE","FX211013274")</f>
        <v>FX211013274</v>
      </c>
      <c r="F488" t="s">
        <v>19</v>
      </c>
      <c r="G488" t="s">
        <v>19</v>
      </c>
      <c r="H488" t="s">
        <v>83</v>
      </c>
      <c r="I488" t="s">
        <v>1200</v>
      </c>
      <c r="J488">
        <v>70</v>
      </c>
      <c r="K488" t="s">
        <v>85</v>
      </c>
      <c r="L488" t="s">
        <v>86</v>
      </c>
      <c r="M488" t="s">
        <v>87</v>
      </c>
      <c r="N488">
        <v>2</v>
      </c>
      <c r="O488" s="1">
        <v>44531.008252314816</v>
      </c>
      <c r="P488" s="1">
        <v>44531.311631944445</v>
      </c>
      <c r="Q488">
        <v>25243</v>
      </c>
      <c r="R488">
        <v>969</v>
      </c>
      <c r="S488" t="b">
        <v>0</v>
      </c>
      <c r="T488" t="s">
        <v>88</v>
      </c>
      <c r="U488" t="b">
        <v>0</v>
      </c>
      <c r="V488" t="s">
        <v>98</v>
      </c>
      <c r="W488" s="1">
        <v>44531.157083333332</v>
      </c>
      <c r="X488">
        <v>521</v>
      </c>
      <c r="Y488">
        <v>50</v>
      </c>
      <c r="Z488">
        <v>0</v>
      </c>
      <c r="AA488">
        <v>50</v>
      </c>
      <c r="AB488">
        <v>0</v>
      </c>
      <c r="AC488">
        <v>37</v>
      </c>
      <c r="AD488">
        <v>20</v>
      </c>
      <c r="AE488">
        <v>0</v>
      </c>
      <c r="AF488">
        <v>0</v>
      </c>
      <c r="AG488">
        <v>0</v>
      </c>
      <c r="AH488" t="s">
        <v>99</v>
      </c>
      <c r="AI488" s="1">
        <v>44531.311631944445</v>
      </c>
      <c r="AJ488">
        <v>448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20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1201</v>
      </c>
      <c r="B489" t="s">
        <v>80</v>
      </c>
      <c r="C489" t="s">
        <v>510</v>
      </c>
      <c r="D489" t="s">
        <v>82</v>
      </c>
      <c r="E489" s="2" t="str">
        <f>HYPERLINK("capsilon://?command=openfolder&amp;siteaddress=FAM.docvelocity-na8.net&amp;folderid=FXC32DB999-E5C9-FA86-C5B2-2DBEC5FA3104","FX21113042")</f>
        <v>FX21113042</v>
      </c>
      <c r="F489" t="s">
        <v>19</v>
      </c>
      <c r="G489" t="s">
        <v>19</v>
      </c>
      <c r="H489" t="s">
        <v>83</v>
      </c>
      <c r="I489" t="s">
        <v>1202</v>
      </c>
      <c r="J489">
        <v>66</v>
      </c>
      <c r="K489" t="s">
        <v>85</v>
      </c>
      <c r="L489" t="s">
        <v>86</v>
      </c>
      <c r="M489" t="s">
        <v>87</v>
      </c>
      <c r="N489">
        <v>1</v>
      </c>
      <c r="O489" s="1">
        <v>44532.673773148148</v>
      </c>
      <c r="P489" s="1">
        <v>44532.695810185185</v>
      </c>
      <c r="Q489">
        <v>1748</v>
      </c>
      <c r="R489">
        <v>156</v>
      </c>
      <c r="S489" t="b">
        <v>0</v>
      </c>
      <c r="T489" t="s">
        <v>88</v>
      </c>
      <c r="U489" t="b">
        <v>0</v>
      </c>
      <c r="V489" t="s">
        <v>125</v>
      </c>
      <c r="W489" s="1">
        <v>44532.695810185185</v>
      </c>
      <c r="X489">
        <v>126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66</v>
      </c>
      <c r="AE489">
        <v>52</v>
      </c>
      <c r="AF489">
        <v>0</v>
      </c>
      <c r="AG489">
        <v>2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R489" t="s">
        <v>88</v>
      </c>
      <c r="AS489" t="s">
        <v>88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1203</v>
      </c>
      <c r="B490" t="s">
        <v>80</v>
      </c>
      <c r="C490" t="s">
        <v>1204</v>
      </c>
      <c r="D490" t="s">
        <v>82</v>
      </c>
      <c r="E490" s="2" t="str">
        <f>HYPERLINK("capsilon://?command=openfolder&amp;siteaddress=FAM.docvelocity-na8.net&amp;folderid=FX027E2C62-9DFA-2061-2F8F-EE33619E4FCA","FX21111980")</f>
        <v>FX21111980</v>
      </c>
      <c r="F490" t="s">
        <v>19</v>
      </c>
      <c r="G490" t="s">
        <v>19</v>
      </c>
      <c r="H490" t="s">
        <v>83</v>
      </c>
      <c r="I490" t="s">
        <v>1205</v>
      </c>
      <c r="J490">
        <v>38</v>
      </c>
      <c r="K490" t="s">
        <v>85</v>
      </c>
      <c r="L490" t="s">
        <v>86</v>
      </c>
      <c r="M490" t="s">
        <v>87</v>
      </c>
      <c r="N490">
        <v>2</v>
      </c>
      <c r="O490" s="1">
        <v>44532.690196759257</v>
      </c>
      <c r="P490" s="1">
        <v>44532.829131944447</v>
      </c>
      <c r="Q490">
        <v>11477</v>
      </c>
      <c r="R490">
        <v>527</v>
      </c>
      <c r="S490" t="b">
        <v>0</v>
      </c>
      <c r="T490" t="s">
        <v>88</v>
      </c>
      <c r="U490" t="b">
        <v>0</v>
      </c>
      <c r="V490" t="s">
        <v>136</v>
      </c>
      <c r="W490" s="1">
        <v>44532.696759259263</v>
      </c>
      <c r="X490">
        <v>374</v>
      </c>
      <c r="Y490">
        <v>37</v>
      </c>
      <c r="Z490">
        <v>0</v>
      </c>
      <c r="AA490">
        <v>37</v>
      </c>
      <c r="AB490">
        <v>0</v>
      </c>
      <c r="AC490">
        <v>26</v>
      </c>
      <c r="AD490">
        <v>1</v>
      </c>
      <c r="AE490">
        <v>0</v>
      </c>
      <c r="AF490">
        <v>0</v>
      </c>
      <c r="AG490">
        <v>0</v>
      </c>
      <c r="AH490" t="s">
        <v>168</v>
      </c>
      <c r="AI490" s="1">
        <v>44532.829131944447</v>
      </c>
      <c r="AJ490">
        <v>141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1206</v>
      </c>
      <c r="B491" t="s">
        <v>80</v>
      </c>
      <c r="C491" t="s">
        <v>510</v>
      </c>
      <c r="D491" t="s">
        <v>82</v>
      </c>
      <c r="E491" s="2" t="str">
        <f>HYPERLINK("capsilon://?command=openfolder&amp;siteaddress=FAM.docvelocity-na8.net&amp;folderid=FXC32DB999-E5C9-FA86-C5B2-2DBEC5FA3104","FX21113042")</f>
        <v>FX21113042</v>
      </c>
      <c r="F491" t="s">
        <v>19</v>
      </c>
      <c r="G491" t="s">
        <v>19</v>
      </c>
      <c r="H491" t="s">
        <v>83</v>
      </c>
      <c r="I491" t="s">
        <v>1202</v>
      </c>
      <c r="J491">
        <v>132</v>
      </c>
      <c r="K491" t="s">
        <v>85</v>
      </c>
      <c r="L491" t="s">
        <v>86</v>
      </c>
      <c r="M491" t="s">
        <v>87</v>
      </c>
      <c r="N491">
        <v>2</v>
      </c>
      <c r="O491" s="1">
        <v>44532.696435185186</v>
      </c>
      <c r="P491" s="1">
        <v>44532.717210648145</v>
      </c>
      <c r="Q491">
        <v>570</v>
      </c>
      <c r="R491">
        <v>1225</v>
      </c>
      <c r="S491" t="b">
        <v>0</v>
      </c>
      <c r="T491" t="s">
        <v>88</v>
      </c>
      <c r="U491" t="b">
        <v>1</v>
      </c>
      <c r="V491" t="s">
        <v>136</v>
      </c>
      <c r="W491" s="1">
        <v>44532.705648148149</v>
      </c>
      <c r="X491">
        <v>768</v>
      </c>
      <c r="Y491">
        <v>104</v>
      </c>
      <c r="Z491">
        <v>0</v>
      </c>
      <c r="AA491">
        <v>104</v>
      </c>
      <c r="AB491">
        <v>0</v>
      </c>
      <c r="AC491">
        <v>77</v>
      </c>
      <c r="AD491">
        <v>28</v>
      </c>
      <c r="AE491">
        <v>0</v>
      </c>
      <c r="AF491">
        <v>0</v>
      </c>
      <c r="AG491">
        <v>0</v>
      </c>
      <c r="AH491" t="s">
        <v>168</v>
      </c>
      <c r="AI491" s="1">
        <v>44532.717210648145</v>
      </c>
      <c r="AJ491">
        <v>437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27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1207</v>
      </c>
      <c r="B492" t="s">
        <v>80</v>
      </c>
      <c r="C492" t="s">
        <v>1208</v>
      </c>
      <c r="D492" t="s">
        <v>82</v>
      </c>
      <c r="E492" s="2" t="str">
        <f>HYPERLINK("capsilon://?command=openfolder&amp;siteaddress=FAM.docvelocity-na8.net&amp;folderid=FX3C1A771C-2D33-06CF-981C-9A3C4D460F82","FX21112989")</f>
        <v>FX21112989</v>
      </c>
      <c r="F492" t="s">
        <v>19</v>
      </c>
      <c r="G492" t="s">
        <v>19</v>
      </c>
      <c r="H492" t="s">
        <v>83</v>
      </c>
      <c r="I492" t="s">
        <v>1209</v>
      </c>
      <c r="J492">
        <v>66</v>
      </c>
      <c r="K492" t="s">
        <v>85</v>
      </c>
      <c r="L492" t="s">
        <v>86</v>
      </c>
      <c r="M492" t="s">
        <v>87</v>
      </c>
      <c r="N492">
        <v>2</v>
      </c>
      <c r="O492" s="1">
        <v>44532.697002314817</v>
      </c>
      <c r="P492" s="1">
        <v>44532.831863425927</v>
      </c>
      <c r="Q492">
        <v>10624</v>
      </c>
      <c r="R492">
        <v>1028</v>
      </c>
      <c r="S492" t="b">
        <v>0</v>
      </c>
      <c r="T492" t="s">
        <v>88</v>
      </c>
      <c r="U492" t="b">
        <v>0</v>
      </c>
      <c r="V492" t="s">
        <v>136</v>
      </c>
      <c r="W492" s="1">
        <v>44532.714513888888</v>
      </c>
      <c r="X492">
        <v>765</v>
      </c>
      <c r="Y492">
        <v>52</v>
      </c>
      <c r="Z492">
        <v>0</v>
      </c>
      <c r="AA492">
        <v>52</v>
      </c>
      <c r="AB492">
        <v>0</v>
      </c>
      <c r="AC492">
        <v>36</v>
      </c>
      <c r="AD492">
        <v>14</v>
      </c>
      <c r="AE492">
        <v>0</v>
      </c>
      <c r="AF492">
        <v>0</v>
      </c>
      <c r="AG492">
        <v>0</v>
      </c>
      <c r="AH492" t="s">
        <v>168</v>
      </c>
      <c r="AI492" s="1">
        <v>44532.831863425927</v>
      </c>
      <c r="AJ492">
        <v>235</v>
      </c>
      <c r="AK492">
        <v>1</v>
      </c>
      <c r="AL492">
        <v>0</v>
      </c>
      <c r="AM492">
        <v>1</v>
      </c>
      <c r="AN492">
        <v>0</v>
      </c>
      <c r="AO492">
        <v>1</v>
      </c>
      <c r="AP492">
        <v>13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1210</v>
      </c>
      <c r="B493" t="s">
        <v>80</v>
      </c>
      <c r="C493" t="s">
        <v>1211</v>
      </c>
      <c r="D493" t="s">
        <v>82</v>
      </c>
      <c r="E493" s="2" t="str">
        <f>HYPERLINK("capsilon://?command=openfolder&amp;siteaddress=FAM.docvelocity-na8.net&amp;folderid=FXB37983EF-AF18-0824-4A01-D4F9EBF46684","FX21111215")</f>
        <v>FX21111215</v>
      </c>
      <c r="F493" t="s">
        <v>19</v>
      </c>
      <c r="G493" t="s">
        <v>19</v>
      </c>
      <c r="H493" t="s">
        <v>83</v>
      </c>
      <c r="I493" t="s">
        <v>1212</v>
      </c>
      <c r="J493">
        <v>51</v>
      </c>
      <c r="K493" t="s">
        <v>85</v>
      </c>
      <c r="L493" t="s">
        <v>86</v>
      </c>
      <c r="M493" t="s">
        <v>87</v>
      </c>
      <c r="N493">
        <v>2</v>
      </c>
      <c r="O493" s="1">
        <v>44532.699872685182</v>
      </c>
      <c r="P493" s="1">
        <v>44532.833865740744</v>
      </c>
      <c r="Q493">
        <v>11163</v>
      </c>
      <c r="R493">
        <v>414</v>
      </c>
      <c r="S493" t="b">
        <v>0</v>
      </c>
      <c r="T493" t="s">
        <v>88</v>
      </c>
      <c r="U493" t="b">
        <v>0</v>
      </c>
      <c r="V493" t="s">
        <v>136</v>
      </c>
      <c r="W493" s="1">
        <v>44532.71570601852</v>
      </c>
      <c r="X493">
        <v>103</v>
      </c>
      <c r="Y493">
        <v>41</v>
      </c>
      <c r="Z493">
        <v>0</v>
      </c>
      <c r="AA493">
        <v>41</v>
      </c>
      <c r="AB493">
        <v>0</v>
      </c>
      <c r="AC493">
        <v>8</v>
      </c>
      <c r="AD493">
        <v>10</v>
      </c>
      <c r="AE493">
        <v>0</v>
      </c>
      <c r="AF493">
        <v>0</v>
      </c>
      <c r="AG493">
        <v>0</v>
      </c>
      <c r="AH493" t="s">
        <v>94</v>
      </c>
      <c r="AI493" s="1">
        <v>44532.833865740744</v>
      </c>
      <c r="AJ493">
        <v>311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9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1213</v>
      </c>
      <c r="B494" t="s">
        <v>80</v>
      </c>
      <c r="C494" t="s">
        <v>1211</v>
      </c>
      <c r="D494" t="s">
        <v>82</v>
      </c>
      <c r="E494" s="2" t="str">
        <f>HYPERLINK("capsilon://?command=openfolder&amp;siteaddress=FAM.docvelocity-na8.net&amp;folderid=FXB37983EF-AF18-0824-4A01-D4F9EBF46684","FX21111215")</f>
        <v>FX21111215</v>
      </c>
      <c r="F494" t="s">
        <v>19</v>
      </c>
      <c r="G494" t="s">
        <v>19</v>
      </c>
      <c r="H494" t="s">
        <v>83</v>
      </c>
      <c r="I494" t="s">
        <v>1214</v>
      </c>
      <c r="J494">
        <v>51</v>
      </c>
      <c r="K494" t="s">
        <v>85</v>
      </c>
      <c r="L494" t="s">
        <v>86</v>
      </c>
      <c r="M494" t="s">
        <v>87</v>
      </c>
      <c r="N494">
        <v>2</v>
      </c>
      <c r="O494" s="1">
        <v>44532.700115740743</v>
      </c>
      <c r="P494" s="1">
        <v>44532.833460648151</v>
      </c>
      <c r="Q494">
        <v>11300</v>
      </c>
      <c r="R494">
        <v>221</v>
      </c>
      <c r="S494" t="b">
        <v>0</v>
      </c>
      <c r="T494" t="s">
        <v>88</v>
      </c>
      <c r="U494" t="b">
        <v>0</v>
      </c>
      <c r="V494" t="s">
        <v>136</v>
      </c>
      <c r="W494" s="1">
        <v>44532.716678240744</v>
      </c>
      <c r="X494">
        <v>84</v>
      </c>
      <c r="Y494">
        <v>41</v>
      </c>
      <c r="Z494">
        <v>0</v>
      </c>
      <c r="AA494">
        <v>41</v>
      </c>
      <c r="AB494">
        <v>0</v>
      </c>
      <c r="AC494">
        <v>7</v>
      </c>
      <c r="AD494">
        <v>10</v>
      </c>
      <c r="AE494">
        <v>0</v>
      </c>
      <c r="AF494">
        <v>0</v>
      </c>
      <c r="AG494">
        <v>0</v>
      </c>
      <c r="AH494" t="s">
        <v>168</v>
      </c>
      <c r="AI494" s="1">
        <v>44532.833460648151</v>
      </c>
      <c r="AJ494">
        <v>137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10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1215</v>
      </c>
      <c r="B495" t="s">
        <v>80</v>
      </c>
      <c r="C495" t="s">
        <v>1211</v>
      </c>
      <c r="D495" t="s">
        <v>82</v>
      </c>
      <c r="E495" s="2" t="str">
        <f>HYPERLINK("capsilon://?command=openfolder&amp;siteaddress=FAM.docvelocity-na8.net&amp;folderid=FXB37983EF-AF18-0824-4A01-D4F9EBF46684","FX21111215")</f>
        <v>FX21111215</v>
      </c>
      <c r="F495" t="s">
        <v>19</v>
      </c>
      <c r="G495" t="s">
        <v>19</v>
      </c>
      <c r="H495" t="s">
        <v>83</v>
      </c>
      <c r="I495" t="s">
        <v>1216</v>
      </c>
      <c r="J495">
        <v>51</v>
      </c>
      <c r="K495" t="s">
        <v>85</v>
      </c>
      <c r="L495" t="s">
        <v>86</v>
      </c>
      <c r="M495" t="s">
        <v>87</v>
      </c>
      <c r="N495">
        <v>2</v>
      </c>
      <c r="O495" s="1">
        <v>44532.700775462959</v>
      </c>
      <c r="P495" s="1">
        <v>44532.83488425926</v>
      </c>
      <c r="Q495">
        <v>11376</v>
      </c>
      <c r="R495">
        <v>211</v>
      </c>
      <c r="S495" t="b">
        <v>0</v>
      </c>
      <c r="T495" t="s">
        <v>88</v>
      </c>
      <c r="U495" t="b">
        <v>0</v>
      </c>
      <c r="V495" t="s">
        <v>136</v>
      </c>
      <c r="W495" s="1">
        <v>44532.717719907407</v>
      </c>
      <c r="X495">
        <v>89</v>
      </c>
      <c r="Y495">
        <v>41</v>
      </c>
      <c r="Z495">
        <v>0</v>
      </c>
      <c r="AA495">
        <v>41</v>
      </c>
      <c r="AB495">
        <v>0</v>
      </c>
      <c r="AC495">
        <v>7</v>
      </c>
      <c r="AD495">
        <v>10</v>
      </c>
      <c r="AE495">
        <v>0</v>
      </c>
      <c r="AF495">
        <v>0</v>
      </c>
      <c r="AG495">
        <v>0</v>
      </c>
      <c r="AH495" t="s">
        <v>168</v>
      </c>
      <c r="AI495" s="1">
        <v>44532.83488425926</v>
      </c>
      <c r="AJ495">
        <v>122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10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1217</v>
      </c>
      <c r="B496" t="s">
        <v>80</v>
      </c>
      <c r="C496" t="s">
        <v>293</v>
      </c>
      <c r="D496" t="s">
        <v>82</v>
      </c>
      <c r="E496" s="2" t="str">
        <f>HYPERLINK("capsilon://?command=openfolder&amp;siteaddress=FAM.docvelocity-na8.net&amp;folderid=FXD73DD0BF-0DF5-CC11-9235-94BCDA925EFB","FX21118430")</f>
        <v>FX21118430</v>
      </c>
      <c r="F496" t="s">
        <v>19</v>
      </c>
      <c r="G496" t="s">
        <v>19</v>
      </c>
      <c r="H496" t="s">
        <v>83</v>
      </c>
      <c r="I496" t="s">
        <v>1218</v>
      </c>
      <c r="J496">
        <v>28</v>
      </c>
      <c r="K496" t="s">
        <v>85</v>
      </c>
      <c r="L496" t="s">
        <v>86</v>
      </c>
      <c r="M496" t="s">
        <v>87</v>
      </c>
      <c r="N496">
        <v>2</v>
      </c>
      <c r="O496" s="1">
        <v>44532.714363425926</v>
      </c>
      <c r="P496" s="1">
        <v>44532.836331018516</v>
      </c>
      <c r="Q496">
        <v>10253</v>
      </c>
      <c r="R496">
        <v>285</v>
      </c>
      <c r="S496" t="b">
        <v>0</v>
      </c>
      <c r="T496" t="s">
        <v>88</v>
      </c>
      <c r="U496" t="b">
        <v>0</v>
      </c>
      <c r="V496" t="s">
        <v>136</v>
      </c>
      <c r="W496" s="1">
        <v>44532.719085648147</v>
      </c>
      <c r="X496">
        <v>118</v>
      </c>
      <c r="Y496">
        <v>21</v>
      </c>
      <c r="Z496">
        <v>0</v>
      </c>
      <c r="AA496">
        <v>21</v>
      </c>
      <c r="AB496">
        <v>0</v>
      </c>
      <c r="AC496">
        <v>0</v>
      </c>
      <c r="AD496">
        <v>7</v>
      </c>
      <c r="AE496">
        <v>0</v>
      </c>
      <c r="AF496">
        <v>0</v>
      </c>
      <c r="AG496">
        <v>0</v>
      </c>
      <c r="AH496" t="s">
        <v>201</v>
      </c>
      <c r="AI496" s="1">
        <v>44532.836331018516</v>
      </c>
      <c r="AJ496">
        <v>159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7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1219</v>
      </c>
      <c r="B497" t="s">
        <v>80</v>
      </c>
      <c r="C497" t="s">
        <v>293</v>
      </c>
      <c r="D497" t="s">
        <v>82</v>
      </c>
      <c r="E497" s="2" t="str">
        <f>HYPERLINK("capsilon://?command=openfolder&amp;siteaddress=FAM.docvelocity-na8.net&amp;folderid=FXD73DD0BF-0DF5-CC11-9235-94BCDA925EFB","FX21118430")</f>
        <v>FX21118430</v>
      </c>
      <c r="F497" t="s">
        <v>19</v>
      </c>
      <c r="G497" t="s">
        <v>19</v>
      </c>
      <c r="H497" t="s">
        <v>83</v>
      </c>
      <c r="I497" t="s">
        <v>1220</v>
      </c>
      <c r="J497">
        <v>28</v>
      </c>
      <c r="K497" t="s">
        <v>85</v>
      </c>
      <c r="L497" t="s">
        <v>86</v>
      </c>
      <c r="M497" t="s">
        <v>87</v>
      </c>
      <c r="N497">
        <v>2</v>
      </c>
      <c r="O497" s="1">
        <v>44532.714641203704</v>
      </c>
      <c r="P497" s="1">
        <v>44532.836284722223</v>
      </c>
      <c r="Q497">
        <v>10348</v>
      </c>
      <c r="R497">
        <v>162</v>
      </c>
      <c r="S497" t="b">
        <v>0</v>
      </c>
      <c r="T497" t="s">
        <v>88</v>
      </c>
      <c r="U497" t="b">
        <v>0</v>
      </c>
      <c r="V497" t="s">
        <v>136</v>
      </c>
      <c r="W497" s="1">
        <v>44532.719583333332</v>
      </c>
      <c r="X497">
        <v>42</v>
      </c>
      <c r="Y497">
        <v>21</v>
      </c>
      <c r="Z497">
        <v>0</v>
      </c>
      <c r="AA497">
        <v>21</v>
      </c>
      <c r="AB497">
        <v>0</v>
      </c>
      <c r="AC497">
        <v>0</v>
      </c>
      <c r="AD497">
        <v>7</v>
      </c>
      <c r="AE497">
        <v>0</v>
      </c>
      <c r="AF497">
        <v>0</v>
      </c>
      <c r="AG497">
        <v>0</v>
      </c>
      <c r="AH497" t="s">
        <v>168</v>
      </c>
      <c r="AI497" s="1">
        <v>44532.836284722223</v>
      </c>
      <c r="AJ497">
        <v>120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7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1221</v>
      </c>
      <c r="B498" t="s">
        <v>80</v>
      </c>
      <c r="C498" t="s">
        <v>104</v>
      </c>
      <c r="D498" t="s">
        <v>82</v>
      </c>
      <c r="E498" s="2" t="str">
        <f>HYPERLINK("capsilon://?command=openfolder&amp;siteaddress=FAM.docvelocity-na8.net&amp;folderid=FXB6B629A5-A998-37BC-400E-4CC1F1199BF5","FX21114208")</f>
        <v>FX21114208</v>
      </c>
      <c r="F498" t="s">
        <v>19</v>
      </c>
      <c r="G498" t="s">
        <v>19</v>
      </c>
      <c r="H498" t="s">
        <v>83</v>
      </c>
      <c r="I498" t="s">
        <v>1222</v>
      </c>
      <c r="J498">
        <v>66</v>
      </c>
      <c r="K498" t="s">
        <v>85</v>
      </c>
      <c r="L498" t="s">
        <v>86</v>
      </c>
      <c r="M498" t="s">
        <v>87</v>
      </c>
      <c r="N498">
        <v>2</v>
      </c>
      <c r="O498" s="1">
        <v>44532.751747685186</v>
      </c>
      <c r="P498" s="1">
        <v>44532.843287037038</v>
      </c>
      <c r="Q498">
        <v>7334</v>
      </c>
      <c r="R498">
        <v>575</v>
      </c>
      <c r="S498" t="b">
        <v>0</v>
      </c>
      <c r="T498" t="s">
        <v>88</v>
      </c>
      <c r="U498" t="b">
        <v>0</v>
      </c>
      <c r="V498" t="s">
        <v>142</v>
      </c>
      <c r="W498" s="1">
        <v>44532.77244212963</v>
      </c>
      <c r="X498">
        <v>32</v>
      </c>
      <c r="Y498">
        <v>0</v>
      </c>
      <c r="Z498">
        <v>0</v>
      </c>
      <c r="AA498">
        <v>0</v>
      </c>
      <c r="AB498">
        <v>52</v>
      </c>
      <c r="AC498">
        <v>0</v>
      </c>
      <c r="AD498">
        <v>66</v>
      </c>
      <c r="AE498">
        <v>0</v>
      </c>
      <c r="AF498">
        <v>0</v>
      </c>
      <c r="AG498">
        <v>0</v>
      </c>
      <c r="AH498" t="s">
        <v>168</v>
      </c>
      <c r="AI498" s="1">
        <v>44532.843287037038</v>
      </c>
      <c r="AJ498">
        <v>152</v>
      </c>
      <c r="AK498">
        <v>0</v>
      </c>
      <c r="AL498">
        <v>0</v>
      </c>
      <c r="AM498">
        <v>0</v>
      </c>
      <c r="AN498">
        <v>0</v>
      </c>
      <c r="AO498">
        <v>2</v>
      </c>
      <c r="AP498">
        <v>66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1223</v>
      </c>
      <c r="B499" t="s">
        <v>80</v>
      </c>
      <c r="C499" t="s">
        <v>104</v>
      </c>
      <c r="D499" t="s">
        <v>82</v>
      </c>
      <c r="E499" s="2" t="str">
        <f>HYPERLINK("capsilon://?command=openfolder&amp;siteaddress=FAM.docvelocity-na8.net&amp;folderid=FXB6B629A5-A998-37BC-400E-4CC1F1199BF5","FX21114208")</f>
        <v>FX21114208</v>
      </c>
      <c r="F499" t="s">
        <v>19</v>
      </c>
      <c r="G499" t="s">
        <v>19</v>
      </c>
      <c r="H499" t="s">
        <v>83</v>
      </c>
      <c r="I499" t="s">
        <v>1224</v>
      </c>
      <c r="J499">
        <v>66</v>
      </c>
      <c r="K499" t="s">
        <v>85</v>
      </c>
      <c r="L499" t="s">
        <v>86</v>
      </c>
      <c r="M499" t="s">
        <v>87</v>
      </c>
      <c r="N499">
        <v>2</v>
      </c>
      <c r="O499" s="1">
        <v>44532.752569444441</v>
      </c>
      <c r="P499" s="1">
        <v>44533.250219907408</v>
      </c>
      <c r="Q499">
        <v>41446</v>
      </c>
      <c r="R499">
        <v>1551</v>
      </c>
      <c r="S499" t="b">
        <v>0</v>
      </c>
      <c r="T499" t="s">
        <v>88</v>
      </c>
      <c r="U499" t="b">
        <v>0</v>
      </c>
      <c r="V499" t="s">
        <v>121</v>
      </c>
      <c r="W499" s="1">
        <v>44533.202627314815</v>
      </c>
      <c r="X499">
        <v>1085</v>
      </c>
      <c r="Y499">
        <v>52</v>
      </c>
      <c r="Z499">
        <v>0</v>
      </c>
      <c r="AA499">
        <v>52</v>
      </c>
      <c r="AB499">
        <v>0</v>
      </c>
      <c r="AC499">
        <v>41</v>
      </c>
      <c r="AD499">
        <v>14</v>
      </c>
      <c r="AE499">
        <v>0</v>
      </c>
      <c r="AF499">
        <v>0</v>
      </c>
      <c r="AG499">
        <v>0</v>
      </c>
      <c r="AH499" t="s">
        <v>90</v>
      </c>
      <c r="AI499" s="1">
        <v>44533.250219907408</v>
      </c>
      <c r="AJ499">
        <v>311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12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1225</v>
      </c>
      <c r="B500" t="s">
        <v>80</v>
      </c>
      <c r="C500" t="s">
        <v>104</v>
      </c>
      <c r="D500" t="s">
        <v>82</v>
      </c>
      <c r="E500" s="2" t="str">
        <f>HYPERLINK("capsilon://?command=openfolder&amp;siteaddress=FAM.docvelocity-na8.net&amp;folderid=FXB6B629A5-A998-37BC-400E-4CC1F1199BF5","FX21114208")</f>
        <v>FX21114208</v>
      </c>
      <c r="F500" t="s">
        <v>19</v>
      </c>
      <c r="G500" t="s">
        <v>19</v>
      </c>
      <c r="H500" t="s">
        <v>83</v>
      </c>
      <c r="I500" t="s">
        <v>1226</v>
      </c>
      <c r="J500">
        <v>66</v>
      </c>
      <c r="K500" t="s">
        <v>85</v>
      </c>
      <c r="L500" t="s">
        <v>86</v>
      </c>
      <c r="M500" t="s">
        <v>87</v>
      </c>
      <c r="N500">
        <v>2</v>
      </c>
      <c r="O500" s="1">
        <v>44532.753055555557</v>
      </c>
      <c r="P500" s="1">
        <v>44533.243854166663</v>
      </c>
      <c r="Q500">
        <v>41825</v>
      </c>
      <c r="R500">
        <v>580</v>
      </c>
      <c r="S500" t="b">
        <v>0</v>
      </c>
      <c r="T500" t="s">
        <v>88</v>
      </c>
      <c r="U500" t="b">
        <v>0</v>
      </c>
      <c r="V500" t="s">
        <v>93</v>
      </c>
      <c r="W500" s="1">
        <v>44533.202974537038</v>
      </c>
      <c r="X500">
        <v>381</v>
      </c>
      <c r="Y500">
        <v>52</v>
      </c>
      <c r="Z500">
        <v>0</v>
      </c>
      <c r="AA500">
        <v>52</v>
      </c>
      <c r="AB500">
        <v>0</v>
      </c>
      <c r="AC500">
        <v>21</v>
      </c>
      <c r="AD500">
        <v>14</v>
      </c>
      <c r="AE500">
        <v>0</v>
      </c>
      <c r="AF500">
        <v>0</v>
      </c>
      <c r="AG500">
        <v>0</v>
      </c>
      <c r="AH500" t="s">
        <v>90</v>
      </c>
      <c r="AI500" s="1">
        <v>44533.243854166663</v>
      </c>
      <c r="AJ500">
        <v>188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14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1227</v>
      </c>
      <c r="B501" t="s">
        <v>80</v>
      </c>
      <c r="C501" t="s">
        <v>104</v>
      </c>
      <c r="D501" t="s">
        <v>82</v>
      </c>
      <c r="E501" s="2" t="str">
        <f>HYPERLINK("capsilon://?command=openfolder&amp;siteaddress=FAM.docvelocity-na8.net&amp;folderid=FXB6B629A5-A998-37BC-400E-4CC1F1199BF5","FX21114208")</f>
        <v>FX21114208</v>
      </c>
      <c r="F501" t="s">
        <v>19</v>
      </c>
      <c r="G501" t="s">
        <v>19</v>
      </c>
      <c r="H501" t="s">
        <v>83</v>
      </c>
      <c r="I501" t="s">
        <v>105</v>
      </c>
      <c r="J501">
        <v>66</v>
      </c>
      <c r="K501" t="s">
        <v>85</v>
      </c>
      <c r="L501" t="s">
        <v>86</v>
      </c>
      <c r="M501" t="s">
        <v>87</v>
      </c>
      <c r="N501">
        <v>1</v>
      </c>
      <c r="O501" s="1">
        <v>44532.753668981481</v>
      </c>
      <c r="P501" s="1">
        <v>44533.279675925929</v>
      </c>
      <c r="Q501">
        <v>44180</v>
      </c>
      <c r="R501">
        <v>1267</v>
      </c>
      <c r="S501" t="b">
        <v>0</v>
      </c>
      <c r="T501" t="s">
        <v>88</v>
      </c>
      <c r="U501" t="b">
        <v>0</v>
      </c>
      <c r="V501" t="s">
        <v>160</v>
      </c>
      <c r="W501" s="1">
        <v>44533.279675925929</v>
      </c>
      <c r="X501">
        <v>144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66</v>
      </c>
      <c r="AE501">
        <v>52</v>
      </c>
      <c r="AF501">
        <v>0</v>
      </c>
      <c r="AG501">
        <v>2</v>
      </c>
      <c r="AH501" t="s">
        <v>88</v>
      </c>
      <c r="AI501" t="s">
        <v>88</v>
      </c>
      <c r="AJ501" t="s">
        <v>88</v>
      </c>
      <c r="AK501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t="s">
        <v>88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1228</v>
      </c>
      <c r="B502" t="s">
        <v>80</v>
      </c>
      <c r="C502" t="s">
        <v>1229</v>
      </c>
      <c r="D502" t="s">
        <v>82</v>
      </c>
      <c r="E502" s="2" t="str">
        <f>HYPERLINK("capsilon://?command=openfolder&amp;siteaddress=FAM.docvelocity-na8.net&amp;folderid=FX3FF825D4-DB4C-7781-FBF3-66C7BBF733C7","FX21113187")</f>
        <v>FX21113187</v>
      </c>
      <c r="F502" t="s">
        <v>19</v>
      </c>
      <c r="G502" t="s">
        <v>19</v>
      </c>
      <c r="H502" t="s">
        <v>83</v>
      </c>
      <c r="I502" t="s">
        <v>1230</v>
      </c>
      <c r="J502">
        <v>97</v>
      </c>
      <c r="K502" t="s">
        <v>85</v>
      </c>
      <c r="L502" t="s">
        <v>86</v>
      </c>
      <c r="M502" t="s">
        <v>87</v>
      </c>
      <c r="N502">
        <v>2</v>
      </c>
      <c r="O502" s="1">
        <v>44532.761678240742</v>
      </c>
      <c r="P502" s="1">
        <v>44533.246608796297</v>
      </c>
      <c r="Q502">
        <v>40972</v>
      </c>
      <c r="R502">
        <v>926</v>
      </c>
      <c r="S502" t="b">
        <v>0</v>
      </c>
      <c r="T502" t="s">
        <v>88</v>
      </c>
      <c r="U502" t="b">
        <v>0</v>
      </c>
      <c r="V502" t="s">
        <v>98</v>
      </c>
      <c r="W502" s="1">
        <v>44533.207569444443</v>
      </c>
      <c r="X502">
        <v>689</v>
      </c>
      <c r="Y502">
        <v>78</v>
      </c>
      <c r="Z502">
        <v>0</v>
      </c>
      <c r="AA502">
        <v>78</v>
      </c>
      <c r="AB502">
        <v>0</v>
      </c>
      <c r="AC502">
        <v>36</v>
      </c>
      <c r="AD502">
        <v>19</v>
      </c>
      <c r="AE502">
        <v>0</v>
      </c>
      <c r="AF502">
        <v>0</v>
      </c>
      <c r="AG502">
        <v>0</v>
      </c>
      <c r="AH502" t="s">
        <v>90</v>
      </c>
      <c r="AI502" s="1">
        <v>44533.246608796297</v>
      </c>
      <c r="AJ502">
        <v>237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19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1231</v>
      </c>
      <c r="B503" t="s">
        <v>80</v>
      </c>
      <c r="C503" t="s">
        <v>1232</v>
      </c>
      <c r="D503" t="s">
        <v>82</v>
      </c>
      <c r="E503" s="2" t="str">
        <f>HYPERLINK("capsilon://?command=openfolder&amp;siteaddress=FAM.docvelocity-na8.net&amp;folderid=FXE61C7E7F-FA56-4093-BC40-761F4A1A1930","FX21114334")</f>
        <v>FX21114334</v>
      </c>
      <c r="F503" t="s">
        <v>19</v>
      </c>
      <c r="G503" t="s">
        <v>19</v>
      </c>
      <c r="H503" t="s">
        <v>83</v>
      </c>
      <c r="I503" t="s">
        <v>1233</v>
      </c>
      <c r="J503">
        <v>38</v>
      </c>
      <c r="K503" t="s">
        <v>85</v>
      </c>
      <c r="L503" t="s">
        <v>86</v>
      </c>
      <c r="M503" t="s">
        <v>87</v>
      </c>
      <c r="N503">
        <v>2</v>
      </c>
      <c r="O503" s="1">
        <v>44531.094363425924</v>
      </c>
      <c r="P503" s="1">
        <v>44531.315127314818</v>
      </c>
      <c r="Q503">
        <v>18496</v>
      </c>
      <c r="R503">
        <v>578</v>
      </c>
      <c r="S503" t="b">
        <v>0</v>
      </c>
      <c r="T503" t="s">
        <v>88</v>
      </c>
      <c r="U503" t="b">
        <v>0</v>
      </c>
      <c r="V503" t="s">
        <v>629</v>
      </c>
      <c r="W503" s="1">
        <v>44531.15452546296</v>
      </c>
      <c r="X503">
        <v>248</v>
      </c>
      <c r="Y503">
        <v>37</v>
      </c>
      <c r="Z503">
        <v>0</v>
      </c>
      <c r="AA503">
        <v>37</v>
      </c>
      <c r="AB503">
        <v>0</v>
      </c>
      <c r="AC503">
        <v>23</v>
      </c>
      <c r="AD503">
        <v>1</v>
      </c>
      <c r="AE503">
        <v>0</v>
      </c>
      <c r="AF503">
        <v>0</v>
      </c>
      <c r="AG503">
        <v>0</v>
      </c>
      <c r="AH503" t="s">
        <v>99</v>
      </c>
      <c r="AI503" s="1">
        <v>44531.315127314818</v>
      </c>
      <c r="AJ503">
        <v>301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1234</v>
      </c>
      <c r="B504" t="s">
        <v>80</v>
      </c>
      <c r="C504" t="s">
        <v>1232</v>
      </c>
      <c r="D504" t="s">
        <v>82</v>
      </c>
      <c r="E504" s="2" t="str">
        <f>HYPERLINK("capsilon://?command=openfolder&amp;siteaddress=FAM.docvelocity-na8.net&amp;folderid=FXE61C7E7F-FA56-4093-BC40-761F4A1A1930","FX21114334")</f>
        <v>FX21114334</v>
      </c>
      <c r="F504" t="s">
        <v>19</v>
      </c>
      <c r="G504" t="s">
        <v>19</v>
      </c>
      <c r="H504" t="s">
        <v>83</v>
      </c>
      <c r="I504" t="s">
        <v>1235</v>
      </c>
      <c r="J504">
        <v>38</v>
      </c>
      <c r="K504" t="s">
        <v>85</v>
      </c>
      <c r="L504" t="s">
        <v>86</v>
      </c>
      <c r="M504" t="s">
        <v>87</v>
      </c>
      <c r="N504">
        <v>2</v>
      </c>
      <c r="O504" s="1">
        <v>44531.094548611109</v>
      </c>
      <c r="P504" s="1">
        <v>44531.313078703701</v>
      </c>
      <c r="Q504">
        <v>18109</v>
      </c>
      <c r="R504">
        <v>772</v>
      </c>
      <c r="S504" t="b">
        <v>0</v>
      </c>
      <c r="T504" t="s">
        <v>88</v>
      </c>
      <c r="U504" t="b">
        <v>0</v>
      </c>
      <c r="V504" t="s">
        <v>93</v>
      </c>
      <c r="W504" s="1">
        <v>44531.15996527778</v>
      </c>
      <c r="X504">
        <v>585</v>
      </c>
      <c r="Y504">
        <v>37</v>
      </c>
      <c r="Z504">
        <v>0</v>
      </c>
      <c r="AA504">
        <v>37</v>
      </c>
      <c r="AB504">
        <v>0</v>
      </c>
      <c r="AC504">
        <v>16</v>
      </c>
      <c r="AD504">
        <v>1</v>
      </c>
      <c r="AE504">
        <v>0</v>
      </c>
      <c r="AF504">
        <v>0</v>
      </c>
      <c r="AG504">
        <v>0</v>
      </c>
      <c r="AH504" t="s">
        <v>90</v>
      </c>
      <c r="AI504" s="1">
        <v>44531.313078703701</v>
      </c>
      <c r="AJ504">
        <v>114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1236</v>
      </c>
      <c r="B505" t="s">
        <v>80</v>
      </c>
      <c r="C505" t="s">
        <v>1142</v>
      </c>
      <c r="D505" t="s">
        <v>82</v>
      </c>
      <c r="E505" s="2" t="str">
        <f>HYPERLINK("capsilon://?command=openfolder&amp;siteaddress=FAM.docvelocity-na8.net&amp;folderid=FXF42502A6-24E7-9D4A-508B-E1A3803B198F","FX211012221")</f>
        <v>FX211012221</v>
      </c>
      <c r="F505" t="s">
        <v>19</v>
      </c>
      <c r="G505" t="s">
        <v>19</v>
      </c>
      <c r="H505" t="s">
        <v>83</v>
      </c>
      <c r="I505" t="s">
        <v>1237</v>
      </c>
      <c r="J505">
        <v>66</v>
      </c>
      <c r="K505" t="s">
        <v>85</v>
      </c>
      <c r="L505" t="s">
        <v>86</v>
      </c>
      <c r="M505" t="s">
        <v>87</v>
      </c>
      <c r="N505">
        <v>2</v>
      </c>
      <c r="O505" s="1">
        <v>44532.777268518519</v>
      </c>
      <c r="P505" s="1">
        <v>44533.244780092595</v>
      </c>
      <c r="Q505">
        <v>40281</v>
      </c>
      <c r="R505">
        <v>112</v>
      </c>
      <c r="S505" t="b">
        <v>0</v>
      </c>
      <c r="T505" t="s">
        <v>88</v>
      </c>
      <c r="U505" t="b">
        <v>0</v>
      </c>
      <c r="V505" t="s">
        <v>93</v>
      </c>
      <c r="W505" s="1">
        <v>44533.203946759262</v>
      </c>
      <c r="X505">
        <v>41</v>
      </c>
      <c r="Y505">
        <v>0</v>
      </c>
      <c r="Z505">
        <v>0</v>
      </c>
      <c r="AA505">
        <v>0</v>
      </c>
      <c r="AB505">
        <v>52</v>
      </c>
      <c r="AC505">
        <v>0</v>
      </c>
      <c r="AD505">
        <v>66</v>
      </c>
      <c r="AE505">
        <v>0</v>
      </c>
      <c r="AF505">
        <v>0</v>
      </c>
      <c r="AG505">
        <v>0</v>
      </c>
      <c r="AH505" t="s">
        <v>99</v>
      </c>
      <c r="AI505" s="1">
        <v>44533.244780092595</v>
      </c>
      <c r="AJ505">
        <v>71</v>
      </c>
      <c r="AK505">
        <v>0</v>
      </c>
      <c r="AL505">
        <v>0</v>
      </c>
      <c r="AM505">
        <v>0</v>
      </c>
      <c r="AN505">
        <v>52</v>
      </c>
      <c r="AO505">
        <v>0</v>
      </c>
      <c r="AP505">
        <v>66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1238</v>
      </c>
      <c r="B506" t="s">
        <v>80</v>
      </c>
      <c r="C506" t="s">
        <v>1239</v>
      </c>
      <c r="D506" t="s">
        <v>82</v>
      </c>
      <c r="E506" s="2" t="str">
        <f>HYPERLINK("capsilon://?command=openfolder&amp;siteaddress=FAM.docvelocity-na8.net&amp;folderid=FX4E282E8E-77E0-04C5-BA63-180C861D934A","FX21118755")</f>
        <v>FX21118755</v>
      </c>
      <c r="F506" t="s">
        <v>19</v>
      </c>
      <c r="G506" t="s">
        <v>19</v>
      </c>
      <c r="H506" t="s">
        <v>83</v>
      </c>
      <c r="I506" t="s">
        <v>1240</v>
      </c>
      <c r="J506">
        <v>38</v>
      </c>
      <c r="K506" t="s">
        <v>85</v>
      </c>
      <c r="L506" t="s">
        <v>86</v>
      </c>
      <c r="M506" t="s">
        <v>87</v>
      </c>
      <c r="N506">
        <v>2</v>
      </c>
      <c r="O506" s="1">
        <v>44531.102743055555</v>
      </c>
      <c r="P506" s="1">
        <v>44531.314444444448</v>
      </c>
      <c r="Q506">
        <v>17942</v>
      </c>
      <c r="R506">
        <v>349</v>
      </c>
      <c r="S506" t="b">
        <v>0</v>
      </c>
      <c r="T506" t="s">
        <v>88</v>
      </c>
      <c r="U506" t="b">
        <v>0</v>
      </c>
      <c r="V506" t="s">
        <v>114</v>
      </c>
      <c r="W506" s="1">
        <v>44531.156157407408</v>
      </c>
      <c r="X506">
        <v>231</v>
      </c>
      <c r="Y506">
        <v>37</v>
      </c>
      <c r="Z506">
        <v>0</v>
      </c>
      <c r="AA506">
        <v>37</v>
      </c>
      <c r="AB506">
        <v>0</v>
      </c>
      <c r="AC506">
        <v>18</v>
      </c>
      <c r="AD506">
        <v>1</v>
      </c>
      <c r="AE506">
        <v>0</v>
      </c>
      <c r="AF506">
        <v>0</v>
      </c>
      <c r="AG506">
        <v>0</v>
      </c>
      <c r="AH506" t="s">
        <v>90</v>
      </c>
      <c r="AI506" s="1">
        <v>44531.314444444448</v>
      </c>
      <c r="AJ506">
        <v>118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1241</v>
      </c>
      <c r="B507" t="s">
        <v>80</v>
      </c>
      <c r="C507" t="s">
        <v>982</v>
      </c>
      <c r="D507" t="s">
        <v>82</v>
      </c>
      <c r="E507" s="2" t="str">
        <f>HYPERLINK("capsilon://?command=openfolder&amp;siteaddress=FAM.docvelocity-na8.net&amp;folderid=FX18B80C4F-6816-0FEB-D8AB-FB63F155D22B","FX21115848")</f>
        <v>FX21115848</v>
      </c>
      <c r="F507" t="s">
        <v>19</v>
      </c>
      <c r="G507" t="s">
        <v>19</v>
      </c>
      <c r="H507" t="s">
        <v>83</v>
      </c>
      <c r="I507" t="s">
        <v>1242</v>
      </c>
      <c r="J507">
        <v>38</v>
      </c>
      <c r="K507" t="s">
        <v>85</v>
      </c>
      <c r="L507" t="s">
        <v>86</v>
      </c>
      <c r="M507" t="s">
        <v>87</v>
      </c>
      <c r="N507">
        <v>2</v>
      </c>
      <c r="O507" s="1">
        <v>44532.786064814813</v>
      </c>
      <c r="P507" s="1">
        <v>44533.248564814814</v>
      </c>
      <c r="Q507">
        <v>39432</v>
      </c>
      <c r="R507">
        <v>528</v>
      </c>
      <c r="S507" t="b">
        <v>0</v>
      </c>
      <c r="T507" t="s">
        <v>88</v>
      </c>
      <c r="U507" t="b">
        <v>0</v>
      </c>
      <c r="V507" t="s">
        <v>121</v>
      </c>
      <c r="W507" s="1">
        <v>44533.206226851849</v>
      </c>
      <c r="X507">
        <v>202</v>
      </c>
      <c r="Y507">
        <v>37</v>
      </c>
      <c r="Z507">
        <v>0</v>
      </c>
      <c r="AA507">
        <v>37</v>
      </c>
      <c r="AB507">
        <v>0</v>
      </c>
      <c r="AC507">
        <v>15</v>
      </c>
      <c r="AD507">
        <v>1</v>
      </c>
      <c r="AE507">
        <v>0</v>
      </c>
      <c r="AF507">
        <v>0</v>
      </c>
      <c r="AG507">
        <v>0</v>
      </c>
      <c r="AH507" t="s">
        <v>99</v>
      </c>
      <c r="AI507" s="1">
        <v>44533.248564814814</v>
      </c>
      <c r="AJ507">
        <v>326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1243</v>
      </c>
      <c r="B508" t="s">
        <v>80</v>
      </c>
      <c r="C508" t="s">
        <v>1244</v>
      </c>
      <c r="D508" t="s">
        <v>82</v>
      </c>
      <c r="E508" s="2" t="str">
        <f>HYPERLINK("capsilon://?command=openfolder&amp;siteaddress=FAM.docvelocity-na8.net&amp;folderid=FXA199CC37-9EC2-B254-C219-7AC639EA1C3C","FX21114111")</f>
        <v>FX21114111</v>
      </c>
      <c r="F508" t="s">
        <v>19</v>
      </c>
      <c r="G508" t="s">
        <v>19</v>
      </c>
      <c r="H508" t="s">
        <v>83</v>
      </c>
      <c r="I508" t="s">
        <v>1245</v>
      </c>
      <c r="J508">
        <v>66</v>
      </c>
      <c r="K508" t="s">
        <v>85</v>
      </c>
      <c r="L508" t="s">
        <v>86</v>
      </c>
      <c r="M508" t="s">
        <v>87</v>
      </c>
      <c r="N508">
        <v>1</v>
      </c>
      <c r="O508" s="1">
        <v>44531.110127314816</v>
      </c>
      <c r="P508" s="1">
        <v>44531.194131944445</v>
      </c>
      <c r="Q508">
        <v>6502</v>
      </c>
      <c r="R508">
        <v>756</v>
      </c>
      <c r="S508" t="b">
        <v>0</v>
      </c>
      <c r="T508" t="s">
        <v>88</v>
      </c>
      <c r="U508" t="b">
        <v>0</v>
      </c>
      <c r="V508" t="s">
        <v>160</v>
      </c>
      <c r="W508" s="1">
        <v>44531.194131944445</v>
      </c>
      <c r="X508">
        <v>198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66</v>
      </c>
      <c r="AE508">
        <v>52</v>
      </c>
      <c r="AF508">
        <v>0</v>
      </c>
      <c r="AG508">
        <v>1</v>
      </c>
      <c r="AH508" t="s">
        <v>88</v>
      </c>
      <c r="AI508" t="s">
        <v>88</v>
      </c>
      <c r="AJ508" t="s">
        <v>88</v>
      </c>
      <c r="AK508" t="s">
        <v>88</v>
      </c>
      <c r="AL508" t="s">
        <v>88</v>
      </c>
      <c r="AM508" t="s">
        <v>88</v>
      </c>
      <c r="AN508" t="s">
        <v>88</v>
      </c>
      <c r="AO508" t="s">
        <v>88</v>
      </c>
      <c r="AP508" t="s">
        <v>88</v>
      </c>
      <c r="AQ508" t="s">
        <v>88</v>
      </c>
      <c r="AR508" t="s">
        <v>88</v>
      </c>
      <c r="AS508" t="s">
        <v>88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1246</v>
      </c>
      <c r="B509" t="s">
        <v>80</v>
      </c>
      <c r="C509" t="s">
        <v>272</v>
      </c>
      <c r="D509" t="s">
        <v>82</v>
      </c>
      <c r="E509" s="2" t="str">
        <f>HYPERLINK("capsilon://?command=openfolder&amp;siteaddress=FAM.docvelocity-na8.net&amp;folderid=FXA2AAA6D3-81E2-C79E-30F6-4B73107834B0","FX21106202")</f>
        <v>FX21106202</v>
      </c>
      <c r="F509" t="s">
        <v>19</v>
      </c>
      <c r="G509" t="s">
        <v>19</v>
      </c>
      <c r="H509" t="s">
        <v>83</v>
      </c>
      <c r="I509" t="s">
        <v>1247</v>
      </c>
      <c r="J509">
        <v>49</v>
      </c>
      <c r="K509" t="s">
        <v>85</v>
      </c>
      <c r="L509" t="s">
        <v>86</v>
      </c>
      <c r="M509" t="s">
        <v>87</v>
      </c>
      <c r="N509">
        <v>2</v>
      </c>
      <c r="O509" s="1">
        <v>44531.134282407409</v>
      </c>
      <c r="P509" s="1">
        <v>44531.317499999997</v>
      </c>
      <c r="Q509">
        <v>15240</v>
      </c>
      <c r="R509">
        <v>590</v>
      </c>
      <c r="S509" t="b">
        <v>0</v>
      </c>
      <c r="T509" t="s">
        <v>88</v>
      </c>
      <c r="U509" t="b">
        <v>0</v>
      </c>
      <c r="V509" t="s">
        <v>629</v>
      </c>
      <c r="W509" s="1">
        <v>44531.158518518518</v>
      </c>
      <c r="X509">
        <v>327</v>
      </c>
      <c r="Y509">
        <v>44</v>
      </c>
      <c r="Z509">
        <v>0</v>
      </c>
      <c r="AA509">
        <v>44</v>
      </c>
      <c r="AB509">
        <v>0</v>
      </c>
      <c r="AC509">
        <v>6</v>
      </c>
      <c r="AD509">
        <v>5</v>
      </c>
      <c r="AE509">
        <v>0</v>
      </c>
      <c r="AF509">
        <v>0</v>
      </c>
      <c r="AG509">
        <v>0</v>
      </c>
      <c r="AH509" t="s">
        <v>90</v>
      </c>
      <c r="AI509" s="1">
        <v>44531.317499999997</v>
      </c>
      <c r="AJ509">
        <v>263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5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1248</v>
      </c>
      <c r="B510" t="s">
        <v>80</v>
      </c>
      <c r="C510" t="s">
        <v>272</v>
      </c>
      <c r="D510" t="s">
        <v>82</v>
      </c>
      <c r="E510" s="2" t="str">
        <f>HYPERLINK("capsilon://?command=openfolder&amp;siteaddress=FAM.docvelocity-na8.net&amp;folderid=FXA2AAA6D3-81E2-C79E-30F6-4B73107834B0","FX21106202")</f>
        <v>FX21106202</v>
      </c>
      <c r="F510" t="s">
        <v>19</v>
      </c>
      <c r="G510" t="s">
        <v>19</v>
      </c>
      <c r="H510" t="s">
        <v>83</v>
      </c>
      <c r="I510" t="s">
        <v>1249</v>
      </c>
      <c r="J510">
        <v>49</v>
      </c>
      <c r="K510" t="s">
        <v>85</v>
      </c>
      <c r="L510" t="s">
        <v>86</v>
      </c>
      <c r="M510" t="s">
        <v>87</v>
      </c>
      <c r="N510">
        <v>2</v>
      </c>
      <c r="O510" s="1">
        <v>44531.134351851855</v>
      </c>
      <c r="P510" s="1">
        <v>44531.319976851853</v>
      </c>
      <c r="Q510">
        <v>15353</v>
      </c>
      <c r="R510">
        <v>685</v>
      </c>
      <c r="S510" t="b">
        <v>0</v>
      </c>
      <c r="T510" t="s">
        <v>88</v>
      </c>
      <c r="U510" t="b">
        <v>0</v>
      </c>
      <c r="V510" t="s">
        <v>114</v>
      </c>
      <c r="W510" s="1">
        <v>44531.159907407404</v>
      </c>
      <c r="X510">
        <v>267</v>
      </c>
      <c r="Y510">
        <v>44</v>
      </c>
      <c r="Z510">
        <v>0</v>
      </c>
      <c r="AA510">
        <v>44</v>
      </c>
      <c r="AB510">
        <v>0</v>
      </c>
      <c r="AC510">
        <v>9</v>
      </c>
      <c r="AD510">
        <v>5</v>
      </c>
      <c r="AE510">
        <v>0</v>
      </c>
      <c r="AF510">
        <v>0</v>
      </c>
      <c r="AG510">
        <v>0</v>
      </c>
      <c r="AH510" t="s">
        <v>99</v>
      </c>
      <c r="AI510" s="1">
        <v>44531.319976851853</v>
      </c>
      <c r="AJ510">
        <v>418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4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1250</v>
      </c>
      <c r="B511" t="s">
        <v>80</v>
      </c>
      <c r="C511" t="s">
        <v>272</v>
      </c>
      <c r="D511" t="s">
        <v>82</v>
      </c>
      <c r="E511" s="2" t="str">
        <f>HYPERLINK("capsilon://?command=openfolder&amp;siteaddress=FAM.docvelocity-na8.net&amp;folderid=FXA2AAA6D3-81E2-C79E-30F6-4B73107834B0","FX21106202")</f>
        <v>FX21106202</v>
      </c>
      <c r="F511" t="s">
        <v>19</v>
      </c>
      <c r="G511" t="s">
        <v>19</v>
      </c>
      <c r="H511" t="s">
        <v>83</v>
      </c>
      <c r="I511" t="s">
        <v>1251</v>
      </c>
      <c r="J511">
        <v>54</v>
      </c>
      <c r="K511" t="s">
        <v>85</v>
      </c>
      <c r="L511" t="s">
        <v>86</v>
      </c>
      <c r="M511" t="s">
        <v>87</v>
      </c>
      <c r="N511">
        <v>2</v>
      </c>
      <c r="O511" s="1">
        <v>44531.135370370372</v>
      </c>
      <c r="P511" s="1">
        <v>44531.32172453704</v>
      </c>
      <c r="Q511">
        <v>15098</v>
      </c>
      <c r="R511">
        <v>1003</v>
      </c>
      <c r="S511" t="b">
        <v>0</v>
      </c>
      <c r="T511" t="s">
        <v>88</v>
      </c>
      <c r="U511" t="b">
        <v>0</v>
      </c>
      <c r="V511" t="s">
        <v>98</v>
      </c>
      <c r="W511" s="1">
        <v>44531.164884259262</v>
      </c>
      <c r="X511">
        <v>639</v>
      </c>
      <c r="Y511">
        <v>49</v>
      </c>
      <c r="Z511">
        <v>0</v>
      </c>
      <c r="AA511">
        <v>49</v>
      </c>
      <c r="AB511">
        <v>0</v>
      </c>
      <c r="AC511">
        <v>26</v>
      </c>
      <c r="AD511">
        <v>5</v>
      </c>
      <c r="AE511">
        <v>0</v>
      </c>
      <c r="AF511">
        <v>0</v>
      </c>
      <c r="AG511">
        <v>0</v>
      </c>
      <c r="AH511" t="s">
        <v>90</v>
      </c>
      <c r="AI511" s="1">
        <v>44531.32172453704</v>
      </c>
      <c r="AJ511">
        <v>364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5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1252</v>
      </c>
      <c r="B512" t="s">
        <v>80</v>
      </c>
      <c r="C512" t="s">
        <v>272</v>
      </c>
      <c r="D512" t="s">
        <v>82</v>
      </c>
      <c r="E512" s="2" t="str">
        <f>HYPERLINK("capsilon://?command=openfolder&amp;siteaddress=FAM.docvelocity-na8.net&amp;folderid=FXA2AAA6D3-81E2-C79E-30F6-4B73107834B0","FX21106202")</f>
        <v>FX21106202</v>
      </c>
      <c r="F512" t="s">
        <v>19</v>
      </c>
      <c r="G512" t="s">
        <v>19</v>
      </c>
      <c r="H512" t="s">
        <v>83</v>
      </c>
      <c r="I512" t="s">
        <v>1253</v>
      </c>
      <c r="J512">
        <v>54</v>
      </c>
      <c r="K512" t="s">
        <v>85</v>
      </c>
      <c r="L512" t="s">
        <v>86</v>
      </c>
      <c r="M512" t="s">
        <v>87</v>
      </c>
      <c r="N512">
        <v>2</v>
      </c>
      <c r="O512" s="1">
        <v>44531.13548611111</v>
      </c>
      <c r="P512" s="1">
        <v>44531.324074074073</v>
      </c>
      <c r="Q512">
        <v>15629</v>
      </c>
      <c r="R512">
        <v>665</v>
      </c>
      <c r="S512" t="b">
        <v>0</v>
      </c>
      <c r="T512" t="s">
        <v>88</v>
      </c>
      <c r="U512" t="b">
        <v>0</v>
      </c>
      <c r="V512" t="s">
        <v>629</v>
      </c>
      <c r="W512" s="1">
        <v>44531.162141203706</v>
      </c>
      <c r="X512">
        <v>312</v>
      </c>
      <c r="Y512">
        <v>49</v>
      </c>
      <c r="Z512">
        <v>0</v>
      </c>
      <c r="AA512">
        <v>49</v>
      </c>
      <c r="AB512">
        <v>0</v>
      </c>
      <c r="AC512">
        <v>10</v>
      </c>
      <c r="AD512">
        <v>5</v>
      </c>
      <c r="AE512">
        <v>0</v>
      </c>
      <c r="AF512">
        <v>0</v>
      </c>
      <c r="AG512">
        <v>0</v>
      </c>
      <c r="AH512" t="s">
        <v>99</v>
      </c>
      <c r="AI512" s="1">
        <v>44531.324074074073</v>
      </c>
      <c r="AJ512">
        <v>353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5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1254</v>
      </c>
      <c r="B513" t="s">
        <v>80</v>
      </c>
      <c r="C513" t="s">
        <v>272</v>
      </c>
      <c r="D513" t="s">
        <v>82</v>
      </c>
      <c r="E513" s="2" t="str">
        <f>HYPERLINK("capsilon://?command=openfolder&amp;siteaddress=FAM.docvelocity-na8.net&amp;folderid=FXA2AAA6D3-81E2-C79E-30F6-4B73107834B0","FX21106202")</f>
        <v>FX21106202</v>
      </c>
      <c r="F513" t="s">
        <v>19</v>
      </c>
      <c r="G513" t="s">
        <v>19</v>
      </c>
      <c r="H513" t="s">
        <v>83</v>
      </c>
      <c r="I513" t="s">
        <v>1255</v>
      </c>
      <c r="J513">
        <v>54</v>
      </c>
      <c r="K513" t="s">
        <v>85</v>
      </c>
      <c r="L513" t="s">
        <v>86</v>
      </c>
      <c r="M513" t="s">
        <v>87</v>
      </c>
      <c r="N513">
        <v>2</v>
      </c>
      <c r="O513" s="1">
        <v>44531.136412037034</v>
      </c>
      <c r="P513" s="1">
        <v>44531.329259259262</v>
      </c>
      <c r="Q513">
        <v>15670</v>
      </c>
      <c r="R513">
        <v>992</v>
      </c>
      <c r="S513" t="b">
        <v>0</v>
      </c>
      <c r="T513" t="s">
        <v>88</v>
      </c>
      <c r="U513" t="b">
        <v>0</v>
      </c>
      <c r="V513" t="s">
        <v>114</v>
      </c>
      <c r="W513" s="1">
        <v>44531.163912037038</v>
      </c>
      <c r="X513">
        <v>345</v>
      </c>
      <c r="Y513">
        <v>49</v>
      </c>
      <c r="Z513">
        <v>0</v>
      </c>
      <c r="AA513">
        <v>49</v>
      </c>
      <c r="AB513">
        <v>0</v>
      </c>
      <c r="AC513">
        <v>13</v>
      </c>
      <c r="AD513">
        <v>5</v>
      </c>
      <c r="AE513">
        <v>0</v>
      </c>
      <c r="AF513">
        <v>0</v>
      </c>
      <c r="AG513">
        <v>0</v>
      </c>
      <c r="AH513" t="s">
        <v>90</v>
      </c>
      <c r="AI513" s="1">
        <v>44531.329259259262</v>
      </c>
      <c r="AJ513">
        <v>309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5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1256</v>
      </c>
      <c r="B514" t="s">
        <v>80</v>
      </c>
      <c r="C514" t="s">
        <v>1244</v>
      </c>
      <c r="D514" t="s">
        <v>82</v>
      </c>
      <c r="E514" s="2" t="str">
        <f>HYPERLINK("capsilon://?command=openfolder&amp;siteaddress=FAM.docvelocity-na8.net&amp;folderid=FXA199CC37-9EC2-B254-C219-7AC639EA1C3C","FX21114111")</f>
        <v>FX21114111</v>
      </c>
      <c r="F514" t="s">
        <v>19</v>
      </c>
      <c r="G514" t="s">
        <v>19</v>
      </c>
      <c r="H514" t="s">
        <v>83</v>
      </c>
      <c r="I514" t="s">
        <v>1245</v>
      </c>
      <c r="J514">
        <v>38</v>
      </c>
      <c r="K514" t="s">
        <v>85</v>
      </c>
      <c r="L514" t="s">
        <v>86</v>
      </c>
      <c r="M514" t="s">
        <v>87</v>
      </c>
      <c r="N514">
        <v>2</v>
      </c>
      <c r="O514" s="1">
        <v>44531.194467592592</v>
      </c>
      <c r="P514" s="1">
        <v>44531.282094907408</v>
      </c>
      <c r="Q514">
        <v>5816</v>
      </c>
      <c r="R514">
        <v>1755</v>
      </c>
      <c r="S514" t="b">
        <v>0</v>
      </c>
      <c r="T514" t="s">
        <v>88</v>
      </c>
      <c r="U514" t="b">
        <v>1</v>
      </c>
      <c r="V514" t="s">
        <v>114</v>
      </c>
      <c r="W514" s="1">
        <v>44531.211400462962</v>
      </c>
      <c r="X514">
        <v>1332</v>
      </c>
      <c r="Y514">
        <v>37</v>
      </c>
      <c r="Z514">
        <v>0</v>
      </c>
      <c r="AA514">
        <v>37</v>
      </c>
      <c r="AB514">
        <v>0</v>
      </c>
      <c r="AC514">
        <v>29</v>
      </c>
      <c r="AD514">
        <v>1</v>
      </c>
      <c r="AE514">
        <v>0</v>
      </c>
      <c r="AF514">
        <v>0</v>
      </c>
      <c r="AG514">
        <v>0</v>
      </c>
      <c r="AH514" t="s">
        <v>99</v>
      </c>
      <c r="AI514" s="1">
        <v>44531.282094907408</v>
      </c>
      <c r="AJ514">
        <v>423</v>
      </c>
      <c r="AK514">
        <v>1</v>
      </c>
      <c r="AL514">
        <v>0</v>
      </c>
      <c r="AM514">
        <v>1</v>
      </c>
      <c r="AN514">
        <v>0</v>
      </c>
      <c r="AO514">
        <v>1</v>
      </c>
      <c r="AP514">
        <v>0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1257</v>
      </c>
      <c r="B515" t="s">
        <v>80</v>
      </c>
      <c r="C515" t="s">
        <v>1258</v>
      </c>
      <c r="D515" t="s">
        <v>82</v>
      </c>
      <c r="E515" s="2" t="str">
        <f>HYPERLINK("capsilon://?command=openfolder&amp;siteaddress=FAM.docvelocity-na8.net&amp;folderid=FX531A4769-9418-4C66-08F4-4CEAD7BBEEAB","FX211113118")</f>
        <v>FX211113118</v>
      </c>
      <c r="F515" t="s">
        <v>19</v>
      </c>
      <c r="G515" t="s">
        <v>19</v>
      </c>
      <c r="H515" t="s">
        <v>83</v>
      </c>
      <c r="I515" t="s">
        <v>1259</v>
      </c>
      <c r="J515">
        <v>41</v>
      </c>
      <c r="K515" t="s">
        <v>85</v>
      </c>
      <c r="L515" t="s">
        <v>86</v>
      </c>
      <c r="M515" t="s">
        <v>87</v>
      </c>
      <c r="N515">
        <v>2</v>
      </c>
      <c r="O515" s="1">
        <v>44532.85491898148</v>
      </c>
      <c r="P515" s="1">
        <v>44533.247627314813</v>
      </c>
      <c r="Q515">
        <v>33446</v>
      </c>
      <c r="R515">
        <v>484</v>
      </c>
      <c r="S515" t="b">
        <v>0</v>
      </c>
      <c r="T515" t="s">
        <v>88</v>
      </c>
      <c r="U515" t="b">
        <v>0</v>
      </c>
      <c r="V515" t="s">
        <v>93</v>
      </c>
      <c r="W515" s="1">
        <v>44533.208541666667</v>
      </c>
      <c r="X515">
        <v>247</v>
      </c>
      <c r="Y515">
        <v>36</v>
      </c>
      <c r="Z515">
        <v>0</v>
      </c>
      <c r="AA515">
        <v>36</v>
      </c>
      <c r="AB515">
        <v>0</v>
      </c>
      <c r="AC515">
        <v>10</v>
      </c>
      <c r="AD515">
        <v>5</v>
      </c>
      <c r="AE515">
        <v>0</v>
      </c>
      <c r="AF515">
        <v>0</v>
      </c>
      <c r="AG515">
        <v>0</v>
      </c>
      <c r="AH515" t="s">
        <v>201</v>
      </c>
      <c r="AI515" s="1">
        <v>44533.247627314813</v>
      </c>
      <c r="AJ515">
        <v>237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5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1260</v>
      </c>
      <c r="B516" t="s">
        <v>80</v>
      </c>
      <c r="C516" t="s">
        <v>1232</v>
      </c>
      <c r="D516" t="s">
        <v>82</v>
      </c>
      <c r="E516" s="2" t="str">
        <f>HYPERLINK("capsilon://?command=openfolder&amp;siteaddress=FAM.docvelocity-na8.net&amp;folderid=FXE61C7E7F-FA56-4093-BC40-761F4A1A1930","FX21114334")</f>
        <v>FX21114334</v>
      </c>
      <c r="F516" t="s">
        <v>19</v>
      </c>
      <c r="G516" t="s">
        <v>19</v>
      </c>
      <c r="H516" t="s">
        <v>83</v>
      </c>
      <c r="I516" t="s">
        <v>1261</v>
      </c>
      <c r="J516">
        <v>132</v>
      </c>
      <c r="K516" t="s">
        <v>85</v>
      </c>
      <c r="L516" t="s">
        <v>86</v>
      </c>
      <c r="M516" t="s">
        <v>87</v>
      </c>
      <c r="N516">
        <v>2</v>
      </c>
      <c r="O516" s="1">
        <v>44532.92287037037</v>
      </c>
      <c r="P516" s="1">
        <v>44533.260497685187</v>
      </c>
      <c r="Q516">
        <v>27451</v>
      </c>
      <c r="R516">
        <v>1720</v>
      </c>
      <c r="S516" t="b">
        <v>0</v>
      </c>
      <c r="T516" t="s">
        <v>88</v>
      </c>
      <c r="U516" t="b">
        <v>0</v>
      </c>
      <c r="V516" t="s">
        <v>121</v>
      </c>
      <c r="W516" s="1">
        <v>44533.213217592594</v>
      </c>
      <c r="X516">
        <v>604</v>
      </c>
      <c r="Y516">
        <v>104</v>
      </c>
      <c r="Z516">
        <v>0</v>
      </c>
      <c r="AA516">
        <v>104</v>
      </c>
      <c r="AB516">
        <v>0</v>
      </c>
      <c r="AC516">
        <v>24</v>
      </c>
      <c r="AD516">
        <v>28</v>
      </c>
      <c r="AE516">
        <v>0</v>
      </c>
      <c r="AF516">
        <v>0</v>
      </c>
      <c r="AG516">
        <v>0</v>
      </c>
      <c r="AH516" t="s">
        <v>201</v>
      </c>
      <c r="AI516" s="1">
        <v>44533.260497685187</v>
      </c>
      <c r="AJ516">
        <v>1111</v>
      </c>
      <c r="AK516">
        <v>0</v>
      </c>
      <c r="AL516">
        <v>0</v>
      </c>
      <c r="AM516">
        <v>0</v>
      </c>
      <c r="AN516">
        <v>0</v>
      </c>
      <c r="AO516">
        <v>6</v>
      </c>
      <c r="AP516">
        <v>28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1262</v>
      </c>
      <c r="B517" t="s">
        <v>80</v>
      </c>
      <c r="C517" t="s">
        <v>1232</v>
      </c>
      <c r="D517" t="s">
        <v>82</v>
      </c>
      <c r="E517" s="2" t="str">
        <f>HYPERLINK("capsilon://?command=openfolder&amp;siteaddress=FAM.docvelocity-na8.net&amp;folderid=FXE61C7E7F-FA56-4093-BC40-761F4A1A1930","FX21114334")</f>
        <v>FX21114334</v>
      </c>
      <c r="F517" t="s">
        <v>19</v>
      </c>
      <c r="G517" t="s">
        <v>19</v>
      </c>
      <c r="H517" t="s">
        <v>83</v>
      </c>
      <c r="I517" t="s">
        <v>1263</v>
      </c>
      <c r="J517">
        <v>59</v>
      </c>
      <c r="K517" t="s">
        <v>85</v>
      </c>
      <c r="L517" t="s">
        <v>86</v>
      </c>
      <c r="M517" t="s">
        <v>87</v>
      </c>
      <c r="N517">
        <v>2</v>
      </c>
      <c r="O517" s="1">
        <v>44532.92324074074</v>
      </c>
      <c r="P517" s="1">
        <v>44533.259247685186</v>
      </c>
      <c r="Q517">
        <v>27546</v>
      </c>
      <c r="R517">
        <v>1485</v>
      </c>
      <c r="S517" t="b">
        <v>0</v>
      </c>
      <c r="T517" t="s">
        <v>88</v>
      </c>
      <c r="U517" t="b">
        <v>0</v>
      </c>
      <c r="V517" t="s">
        <v>98</v>
      </c>
      <c r="W517" s="1">
        <v>44533.214097222219</v>
      </c>
      <c r="X517">
        <v>563</v>
      </c>
      <c r="Y517">
        <v>54</v>
      </c>
      <c r="Z517">
        <v>0</v>
      </c>
      <c r="AA517">
        <v>54</v>
      </c>
      <c r="AB517">
        <v>0</v>
      </c>
      <c r="AC517">
        <v>28</v>
      </c>
      <c r="AD517">
        <v>5</v>
      </c>
      <c r="AE517">
        <v>0</v>
      </c>
      <c r="AF517">
        <v>0</v>
      </c>
      <c r="AG517">
        <v>0</v>
      </c>
      <c r="AH517" t="s">
        <v>99</v>
      </c>
      <c r="AI517" s="1">
        <v>44533.259247685186</v>
      </c>
      <c r="AJ517">
        <v>922</v>
      </c>
      <c r="AK517">
        <v>1</v>
      </c>
      <c r="AL517">
        <v>0</v>
      </c>
      <c r="AM517">
        <v>1</v>
      </c>
      <c r="AN517">
        <v>0</v>
      </c>
      <c r="AO517">
        <v>1</v>
      </c>
      <c r="AP517">
        <v>4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2021-12-11T16:00:02Z</dcterms:created>
  <dcterms:modified xsi:type="dcterms:W3CDTF">2021-12-13T09:40:15Z</dcterms:modified>
  <cp:category/>
  <cp:contentStatus/>
</cp:coreProperties>
</file>