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29189365E45E46E50117A81EA15CFCC0ED04EBC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5" i="2" l="1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<sst xmlns="http://schemas.openxmlformats.org/spreadsheetml/2006/main" count="12475" uniqueCount="1027">
  <si>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</si>
  <si>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</si>
  <si>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</si>
  <si>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</si>
  <si>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</si>
  <si>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</si>
  <si>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</si>
  <si>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</si>
  <si>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</si>
  <si>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</si>
  <si>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</si>
  <si>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</si>
  <si>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</si>
  <si>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</si>
  <si>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</si>
  <si>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</si>
  <si>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</si>
  <si>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</si>
  <si>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</si>
  <si>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</si>
  <si>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</si>
  <si>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</si>
  <si>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</si>
  <si>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</si>
  <si>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</si>
  <si>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</si>
  <si>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</si>
  <si>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</si>
  <si>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</si>
  <si>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</si>
  <si>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</si>
  <si>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</si>
  <si>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</si>
  <si>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</si>
  <si>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</si>
  <si>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</si>
  <si>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</si>
  <si>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</si>
  <si>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</si>
  <si>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</si>
  <si>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</si>
  <si>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</si>
  <si>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</si>
  <si>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</si>
  <si>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</si>
  <si>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</si>
  <si>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</si>
  <si>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</si>
  <si>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</si>
  <si>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</si>
  <si>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</si>
  <si>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</si>
  <si>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</si>
  <si>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</si>
  <si>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</si>
  <si>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</si>
  <si>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</si>
  <si>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</si>
  <si>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</si>
  <si>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</si>
  <si>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</si>
  <si>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</si>
  <si>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</si>
  <si>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</si>
  <si>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</si>
  <si>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</si>
  <si>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</si>
  <si>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</si>
  <si>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</si>
  <si>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</si>
  <si>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</si>
  <si>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</si>
  <si>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</si>
  <si>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</si>
  <si>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</si>
  <si>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</si>
  <si>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</si>
  <si>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</si>
  <si>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</si>
  <si>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WI211210197</t>
  </si>
  <si>
    <t>DATA_VALIDATION</t>
  </si>
  <si>
    <t>201308007718</t>
  </si>
  <si>
    <t>Folder</t>
  </si>
  <si>
    <t>Mailitem</t>
  </si>
  <si>
    <t>MI211284969</t>
  </si>
  <si>
    <t>COMPLETED</t>
  </si>
  <si>
    <t>MARK_AS_COMPLETED</t>
  </si>
  <si>
    <t>Queue</t>
  </si>
  <si>
    <t>N/A</t>
  </si>
  <si>
    <t>Ujwala Ajabe</t>
  </si>
  <si>
    <t>Aparna Chavan</t>
  </si>
  <si>
    <t>WI211210212</t>
  </si>
  <si>
    <t>201300019985</t>
  </si>
  <si>
    <t>MI211287131</t>
  </si>
  <si>
    <t>Saloni Uttekar</t>
  </si>
  <si>
    <t>Ashish Sutar</t>
  </si>
  <si>
    <t>WI211210214</t>
  </si>
  <si>
    <t>201308007894</t>
  </si>
  <si>
    <t>MI211287318</t>
  </si>
  <si>
    <t>Supriya Khape</t>
  </si>
  <si>
    <t>Rohit Mawal</t>
  </si>
  <si>
    <t>WI211210217</t>
  </si>
  <si>
    <t>201308007893</t>
  </si>
  <si>
    <t>MI211288456</t>
  </si>
  <si>
    <t>Mohini Shinde</t>
  </si>
  <si>
    <t>WI211210219</t>
  </si>
  <si>
    <t>201348000201</t>
  </si>
  <si>
    <t>MI211288949</t>
  </si>
  <si>
    <t>Sangeeta Kumari</t>
  </si>
  <si>
    <t>Smriti Gauchan</t>
  </si>
  <si>
    <t>WI211210222</t>
  </si>
  <si>
    <t>201130012878</t>
  </si>
  <si>
    <t>MI211290172</t>
  </si>
  <si>
    <t>Aditya Tade</t>
  </si>
  <si>
    <t>WI211210226</t>
  </si>
  <si>
    <t>201300020027</t>
  </si>
  <si>
    <t>MI211292236</t>
  </si>
  <si>
    <t>WI211210228</t>
  </si>
  <si>
    <t>201330004026</t>
  </si>
  <si>
    <t>MI211293452</t>
  </si>
  <si>
    <t>WI211210229</t>
  </si>
  <si>
    <t>201330004041</t>
  </si>
  <si>
    <t>MI211295045</t>
  </si>
  <si>
    <t>WI211210231</t>
  </si>
  <si>
    <t>201330004009</t>
  </si>
  <si>
    <t>MI211298051</t>
  </si>
  <si>
    <t>WI211210240</t>
  </si>
  <si>
    <t>201300020030</t>
  </si>
  <si>
    <t>MI211298832</t>
  </si>
  <si>
    <t>WI211210242</t>
  </si>
  <si>
    <t>201308007871</t>
  </si>
  <si>
    <t>MI211299071</t>
  </si>
  <si>
    <t>WI211210271</t>
  </si>
  <si>
    <t>201330003938</t>
  </si>
  <si>
    <t>MI2112101600</t>
  </si>
  <si>
    <t>WI211210274</t>
  </si>
  <si>
    <t>201308007824</t>
  </si>
  <si>
    <t>MI2112102482</t>
  </si>
  <si>
    <t>WI211210293</t>
  </si>
  <si>
    <t>201340000458</t>
  </si>
  <si>
    <t>MI2112104221</t>
  </si>
  <si>
    <t>WI211210298</t>
  </si>
  <si>
    <t>201330003807</t>
  </si>
  <si>
    <t>MI2112105025</t>
  </si>
  <si>
    <t>Hemanshi Deshlahara</t>
  </si>
  <si>
    <t>WI211210326</t>
  </si>
  <si>
    <t>201300019945</t>
  </si>
  <si>
    <t>MI2112104966</t>
  </si>
  <si>
    <t>WI211210342</t>
  </si>
  <si>
    <t>201300020046</t>
  </si>
  <si>
    <t>MI2112105239</t>
  </si>
  <si>
    <t>Sanjay Kharade</t>
  </si>
  <si>
    <t>WI211210345</t>
  </si>
  <si>
    <t>201348000198</t>
  </si>
  <si>
    <t>MI2112105688</t>
  </si>
  <si>
    <t>Sumit Jarhad</t>
  </si>
  <si>
    <t>WI21121035</t>
  </si>
  <si>
    <t>201330003993</t>
  </si>
  <si>
    <t>MI21126134</t>
  </si>
  <si>
    <t>WI211210351</t>
  </si>
  <si>
    <t>201130012854</t>
  </si>
  <si>
    <t>MI2112107181</t>
  </si>
  <si>
    <t>Snehal Sathe</t>
  </si>
  <si>
    <t>Vikash Suryakanth Parmar</t>
  </si>
  <si>
    <t>WI21121038</t>
  </si>
  <si>
    <t>201330004006</t>
  </si>
  <si>
    <t>MI21127087</t>
  </si>
  <si>
    <t>Dashrath Soren</t>
  </si>
  <si>
    <t>WI211210393</t>
  </si>
  <si>
    <t>MI2112107213</t>
  </si>
  <si>
    <t>WI21121040</t>
  </si>
  <si>
    <t>201330014326</t>
  </si>
  <si>
    <t>MI21127458</t>
  </si>
  <si>
    <t>WI211210402</t>
  </si>
  <si>
    <t>201308007872</t>
  </si>
  <si>
    <t>MI2112107308</t>
  </si>
  <si>
    <t>WI211210411</t>
  </si>
  <si>
    <t>201308007885</t>
  </si>
  <si>
    <t>MI2112107828</t>
  </si>
  <si>
    <t>WI211210412</t>
  </si>
  <si>
    <t>201100014257</t>
  </si>
  <si>
    <t>MI2112108482</t>
  </si>
  <si>
    <t>WI21121043</t>
  </si>
  <si>
    <t>201110012215</t>
  </si>
  <si>
    <t>MI21127616</t>
  </si>
  <si>
    <t>WI21121044</t>
  </si>
  <si>
    <t>201330003954</t>
  </si>
  <si>
    <t>MI21128425</t>
  </si>
  <si>
    <t>WI211210444</t>
  </si>
  <si>
    <t>MI2112108461</t>
  </si>
  <si>
    <t>WI211210622</t>
  </si>
  <si>
    <t>201130012871</t>
  </si>
  <si>
    <t>MI2112115948</t>
  </si>
  <si>
    <t>Jocylyn Renegado</t>
  </si>
  <si>
    <t>WI211210623</t>
  </si>
  <si>
    <t>MI2112115965</t>
  </si>
  <si>
    <t>WI211210716</t>
  </si>
  <si>
    <t>MI2112116928</t>
  </si>
  <si>
    <t>WI211210723</t>
  </si>
  <si>
    <t>MI2112116940</t>
  </si>
  <si>
    <t>WI211210844</t>
  </si>
  <si>
    <t>201330004047</t>
  </si>
  <si>
    <t>MI2112117925</t>
  </si>
  <si>
    <t>WI211210857</t>
  </si>
  <si>
    <t>MI2112117935</t>
  </si>
  <si>
    <t>WI211210910</t>
  </si>
  <si>
    <t>201130012864</t>
  </si>
  <si>
    <t>MI2112118579</t>
  </si>
  <si>
    <t>WI211210923</t>
  </si>
  <si>
    <t>MI2112118557</t>
  </si>
  <si>
    <t>WI211211043</t>
  </si>
  <si>
    <t>201340000457</t>
  </si>
  <si>
    <t>MI2112119523</t>
  </si>
  <si>
    <t>WI211211056</t>
  </si>
  <si>
    <t>201330004046</t>
  </si>
  <si>
    <t>MI2112119891</t>
  </si>
  <si>
    <t>WI211211057</t>
  </si>
  <si>
    <t>MI2112119900</t>
  </si>
  <si>
    <t>WI211211058</t>
  </si>
  <si>
    <t>MI2112119912</t>
  </si>
  <si>
    <t>WI211211076</t>
  </si>
  <si>
    <t>MI2112119927</t>
  </si>
  <si>
    <t>Amruta Erande</t>
  </si>
  <si>
    <t>WI211211113</t>
  </si>
  <si>
    <t>201330004035</t>
  </si>
  <si>
    <t>MI2112120234</t>
  </si>
  <si>
    <t>WI211211164</t>
  </si>
  <si>
    <t>201300020024</t>
  </si>
  <si>
    <t>MI2112120483</t>
  </si>
  <si>
    <t>WI211211174</t>
  </si>
  <si>
    <t>MI2112120720</t>
  </si>
  <si>
    <t>WI211211178</t>
  </si>
  <si>
    <t>201130012831</t>
  </si>
  <si>
    <t>MI2112120917</t>
  </si>
  <si>
    <t>WI211211183</t>
  </si>
  <si>
    <t>MI2112120724</t>
  </si>
  <si>
    <t>WI211211223</t>
  </si>
  <si>
    <t>MI2112121305</t>
  </si>
  <si>
    <t>WI21121125</t>
  </si>
  <si>
    <t>MI211211827</t>
  </si>
  <si>
    <t>WI211211250</t>
  </si>
  <si>
    <t>WI211211261</t>
  </si>
  <si>
    <t>WI211211283</t>
  </si>
  <si>
    <t>WI211211298</t>
  </si>
  <si>
    <t>Archana Bhujbal</t>
  </si>
  <si>
    <t>WI211211303</t>
  </si>
  <si>
    <t>WI211211356</t>
  </si>
  <si>
    <t>MI2112123352</t>
  </si>
  <si>
    <t>WI21121149</t>
  </si>
  <si>
    <t>WI211211499</t>
  </si>
  <si>
    <t>201130012863</t>
  </si>
  <si>
    <t>MI2112124758</t>
  </si>
  <si>
    <t>WI211211892</t>
  </si>
  <si>
    <t>201308007784</t>
  </si>
  <si>
    <t>MI2112127649</t>
  </si>
  <si>
    <t>WI211211941</t>
  </si>
  <si>
    <t>201300020045</t>
  </si>
  <si>
    <t>MI2112128155</t>
  </si>
  <si>
    <t>WI211211952</t>
  </si>
  <si>
    <t>201110012199</t>
  </si>
  <si>
    <t>MI2112128038</t>
  </si>
  <si>
    <t>WI211211953</t>
  </si>
  <si>
    <t>MI2112128317</t>
  </si>
  <si>
    <t>WI211211955</t>
  </si>
  <si>
    <t>MI2112128173</t>
  </si>
  <si>
    <t>Poonam Patil</t>
  </si>
  <si>
    <t>WI211211966</t>
  </si>
  <si>
    <t>201308007870</t>
  </si>
  <si>
    <t>MI2112128549</t>
  </si>
  <si>
    <t>WI211212068</t>
  </si>
  <si>
    <t>201130012882</t>
  </si>
  <si>
    <t>MI2112129469</t>
  </si>
  <si>
    <t>WI211212079</t>
  </si>
  <si>
    <t>201300020051</t>
  </si>
  <si>
    <t>MI2112129640</t>
  </si>
  <si>
    <t>WI211212088</t>
  </si>
  <si>
    <t>201300020052</t>
  </si>
  <si>
    <t>MI2112129680</t>
  </si>
  <si>
    <t>WI211212090</t>
  </si>
  <si>
    <t>201110012198</t>
  </si>
  <si>
    <t>MI2112129809</t>
  </si>
  <si>
    <t>WI211212139</t>
  </si>
  <si>
    <t>201130012867</t>
  </si>
  <si>
    <t>MI2112130710</t>
  </si>
  <si>
    <t>WI211212146</t>
  </si>
  <si>
    <t>201300020015</t>
  </si>
  <si>
    <t>MI2112130844</t>
  </si>
  <si>
    <t>WI211212158</t>
  </si>
  <si>
    <t>MI2112130936</t>
  </si>
  <si>
    <t>WI21121217</t>
  </si>
  <si>
    <t>201308007707</t>
  </si>
  <si>
    <t>MI211213018</t>
  </si>
  <si>
    <t>WI21121219</t>
  </si>
  <si>
    <t>MI211213038</t>
  </si>
  <si>
    <t>WI211212194</t>
  </si>
  <si>
    <t>201130012898</t>
  </si>
  <si>
    <t>MI2112131039</t>
  </si>
  <si>
    <t>WI211212415</t>
  </si>
  <si>
    <t>201300020057</t>
  </si>
  <si>
    <t>MI2112133318</t>
  </si>
  <si>
    <t>WI211212431</t>
  </si>
  <si>
    <t>201300019974</t>
  </si>
  <si>
    <t>MI2112134068</t>
  </si>
  <si>
    <t>WI211212444</t>
  </si>
  <si>
    <t>WI211212473</t>
  </si>
  <si>
    <t>MI2112134453</t>
  </si>
  <si>
    <t>WI211212499</t>
  </si>
  <si>
    <t>WI211212531</t>
  </si>
  <si>
    <t>WI211212541</t>
  </si>
  <si>
    <t>WI211212547</t>
  </si>
  <si>
    <t>201308007730</t>
  </si>
  <si>
    <t>MI2112135149</t>
  </si>
  <si>
    <t>WI211212568</t>
  </si>
  <si>
    <t>WI211212634</t>
  </si>
  <si>
    <t>WI211212729</t>
  </si>
  <si>
    <t>WI211212748</t>
  </si>
  <si>
    <t>WI211212762</t>
  </si>
  <si>
    <t>201300019979</t>
  </si>
  <si>
    <t>MI2112136615</t>
  </si>
  <si>
    <t>WI211212785</t>
  </si>
  <si>
    <t>201330004056</t>
  </si>
  <si>
    <t>MI2112136768</t>
  </si>
  <si>
    <t>WI211212811</t>
  </si>
  <si>
    <t>WI211212823</t>
  </si>
  <si>
    <t>WI211212851</t>
  </si>
  <si>
    <t>WI211212864</t>
  </si>
  <si>
    <t>201300019991</t>
  </si>
  <si>
    <t>MI2112137722</t>
  </si>
  <si>
    <t>WI211212869</t>
  </si>
  <si>
    <t>MI2112137762</t>
  </si>
  <si>
    <t>WI211212879</t>
  </si>
  <si>
    <t>MI2112137813</t>
  </si>
  <si>
    <t>WI211212893</t>
  </si>
  <si>
    <t>MI2112137834</t>
  </si>
  <si>
    <t>WI211213030</t>
  </si>
  <si>
    <t>WI211213081</t>
  </si>
  <si>
    <t>WI211213107</t>
  </si>
  <si>
    <t>Suraj Toradmal</t>
  </si>
  <si>
    <t>WI211213192</t>
  </si>
  <si>
    <t>201100014215</t>
  </si>
  <si>
    <t>MI2112139795</t>
  </si>
  <si>
    <t>WI211213345</t>
  </si>
  <si>
    <t>201300020055</t>
  </si>
  <si>
    <t>MI2112141001</t>
  </si>
  <si>
    <t>WI211213432</t>
  </si>
  <si>
    <t>201130012868</t>
  </si>
  <si>
    <t>MI2112141734</t>
  </si>
  <si>
    <t>WI211213461</t>
  </si>
  <si>
    <t>201330004042</t>
  </si>
  <si>
    <t>MI2112141887</t>
  </si>
  <si>
    <t>WI211213608</t>
  </si>
  <si>
    <t>201308007782</t>
  </si>
  <si>
    <t>MI2112143016</t>
  </si>
  <si>
    <t>WI211213678</t>
  </si>
  <si>
    <t>WI211213701</t>
  </si>
  <si>
    <t>WI211213862</t>
  </si>
  <si>
    <t>201130012873</t>
  </si>
  <si>
    <t>MI2112146065</t>
  </si>
  <si>
    <t>WI21121395</t>
  </si>
  <si>
    <t>201300019978</t>
  </si>
  <si>
    <t>MI211215780</t>
  </si>
  <si>
    <t>WI211214072</t>
  </si>
  <si>
    <t>201130012800</t>
  </si>
  <si>
    <t>MI2112148062</t>
  </si>
  <si>
    <t>WI211214074</t>
  </si>
  <si>
    <t>MI2112148022</t>
  </si>
  <si>
    <t>WI211214433</t>
  </si>
  <si>
    <t>201100014262</t>
  </si>
  <si>
    <t>MI2112152478</t>
  </si>
  <si>
    <t>WI211214434</t>
  </si>
  <si>
    <t>MI2112152479</t>
  </si>
  <si>
    <t>WI211214435</t>
  </si>
  <si>
    <t>MI2112152491</t>
  </si>
  <si>
    <t>WI21121614</t>
  </si>
  <si>
    <t>201330003963</t>
  </si>
  <si>
    <t>MI211217868</t>
  </si>
  <si>
    <t>WI21121628</t>
  </si>
  <si>
    <t>MI211217911</t>
  </si>
  <si>
    <t>WI21121629</t>
  </si>
  <si>
    <t>MI211217912</t>
  </si>
  <si>
    <t>WI21121636</t>
  </si>
  <si>
    <t>MI211218094</t>
  </si>
  <si>
    <t>WI21121655</t>
  </si>
  <si>
    <t>WI21121686</t>
  </si>
  <si>
    <t>201330003996</t>
  </si>
  <si>
    <t>MI211218621</t>
  </si>
  <si>
    <t>WI21121757</t>
  </si>
  <si>
    <t>201130012838</t>
  </si>
  <si>
    <t>MI211219616</t>
  </si>
  <si>
    <t>WI21121969</t>
  </si>
  <si>
    <t>WI21122104</t>
  </si>
  <si>
    <t>201130012855</t>
  </si>
  <si>
    <t>MI211222924</t>
  </si>
  <si>
    <t>WI21122123</t>
  </si>
  <si>
    <t>MI211222931</t>
  </si>
  <si>
    <t>WI21122133</t>
  </si>
  <si>
    <t>MI211222939</t>
  </si>
  <si>
    <t>WI21122136</t>
  </si>
  <si>
    <t>MI211222969</t>
  </si>
  <si>
    <t>WI21122141</t>
  </si>
  <si>
    <t>201330004005</t>
  </si>
  <si>
    <t>MI211223340</t>
  </si>
  <si>
    <t>WI21122143</t>
  </si>
  <si>
    <t>MI211223271</t>
  </si>
  <si>
    <t>WI21122144</t>
  </si>
  <si>
    <t>MI211223409</t>
  </si>
  <si>
    <t>WI21122146</t>
  </si>
  <si>
    <t>MI211223444</t>
  </si>
  <si>
    <t>WI21122151</t>
  </si>
  <si>
    <t>MI211223429</t>
  </si>
  <si>
    <t>WI21122152</t>
  </si>
  <si>
    <t>201110012212</t>
  </si>
  <si>
    <t>MI211222473</t>
  </si>
  <si>
    <t>WI21122154</t>
  </si>
  <si>
    <t>MI211223458</t>
  </si>
  <si>
    <t>WI21122156</t>
  </si>
  <si>
    <t>MI211223462</t>
  </si>
  <si>
    <t>WI21122158</t>
  </si>
  <si>
    <t>MI211223508</t>
  </si>
  <si>
    <t>WI21122541</t>
  </si>
  <si>
    <t>201100014235</t>
  </si>
  <si>
    <t>MI211226664</t>
  </si>
  <si>
    <t>WI21122544</t>
  </si>
  <si>
    <t>MI211226714</t>
  </si>
  <si>
    <t>WI21122545</t>
  </si>
  <si>
    <t>MI211226722</t>
  </si>
  <si>
    <t>WI21122933</t>
  </si>
  <si>
    <t>201308007887</t>
  </si>
  <si>
    <t>MI211230504</t>
  </si>
  <si>
    <t>WI21123063</t>
  </si>
  <si>
    <t>201110012221</t>
  </si>
  <si>
    <t>MI211231712</t>
  </si>
  <si>
    <t>WI21123072</t>
  </si>
  <si>
    <t>201300019995</t>
  </si>
  <si>
    <t>MI211231598</t>
  </si>
  <si>
    <t>WI21123077</t>
  </si>
  <si>
    <t>MI211231791</t>
  </si>
  <si>
    <t>WI21123098</t>
  </si>
  <si>
    <t>MI211231946</t>
  </si>
  <si>
    <t>WI21123099</t>
  </si>
  <si>
    <t>MI211231929</t>
  </si>
  <si>
    <t>WI21123107</t>
  </si>
  <si>
    <t>MI211231975</t>
  </si>
  <si>
    <t>WI21123134</t>
  </si>
  <si>
    <t>MI211232036</t>
  </si>
  <si>
    <t>WI21123136</t>
  </si>
  <si>
    <t>MI211232056</t>
  </si>
  <si>
    <t>WI21123165</t>
  </si>
  <si>
    <t>WI21123182</t>
  </si>
  <si>
    <t>201300019946</t>
  </si>
  <si>
    <t>MI211232694</t>
  </si>
  <si>
    <t>WI21123204</t>
  </si>
  <si>
    <t>201308007866</t>
  </si>
  <si>
    <t>MI211232258</t>
  </si>
  <si>
    <t>WI21123213</t>
  </si>
  <si>
    <t>MI211232810</t>
  </si>
  <si>
    <t>WI21123225</t>
  </si>
  <si>
    <t>MI211232821</t>
  </si>
  <si>
    <t>WI21123268</t>
  </si>
  <si>
    <t>201330003935</t>
  </si>
  <si>
    <t>MI211232994</t>
  </si>
  <si>
    <t>WI21123274</t>
  </si>
  <si>
    <t>MI211233121</t>
  </si>
  <si>
    <t>WI21123413</t>
  </si>
  <si>
    <t>201338000082</t>
  </si>
  <si>
    <t>MI211234910</t>
  </si>
  <si>
    <t>WI21123495</t>
  </si>
  <si>
    <t>201308007795</t>
  </si>
  <si>
    <t>MI211235505</t>
  </si>
  <si>
    <t>WI21123573</t>
  </si>
  <si>
    <t>201300019938</t>
  </si>
  <si>
    <t>MI211236537</t>
  </si>
  <si>
    <t>WI21123574</t>
  </si>
  <si>
    <t>MI211235774</t>
  </si>
  <si>
    <t>WI21123691</t>
  </si>
  <si>
    <t>201300019986</t>
  </si>
  <si>
    <t>MI211237441</t>
  </si>
  <si>
    <t>WI21123692</t>
  </si>
  <si>
    <t>MI211237462</t>
  </si>
  <si>
    <t>WI21123705</t>
  </si>
  <si>
    <t>MI211237466</t>
  </si>
  <si>
    <t>WI21123706</t>
  </si>
  <si>
    <t>MI211237479</t>
  </si>
  <si>
    <t>WI21123708</t>
  </si>
  <si>
    <t>MI211237485</t>
  </si>
  <si>
    <t>WI21123709</t>
  </si>
  <si>
    <t>MI211237504</t>
  </si>
  <si>
    <t>WI21123710</t>
  </si>
  <si>
    <t>MI211237589</t>
  </si>
  <si>
    <t>WI21123711</t>
  </si>
  <si>
    <t>MI211237553</t>
  </si>
  <si>
    <t>WI21123819</t>
  </si>
  <si>
    <t>MI211238903</t>
  </si>
  <si>
    <t>WI21123866</t>
  </si>
  <si>
    <t>201330003742</t>
  </si>
  <si>
    <t>MI211239239</t>
  </si>
  <si>
    <t>WI21123902</t>
  </si>
  <si>
    <t>201130012865</t>
  </si>
  <si>
    <t>MI211238918</t>
  </si>
  <si>
    <t>WI21123908</t>
  </si>
  <si>
    <t>201308007873</t>
  </si>
  <si>
    <t>MI211239353</t>
  </si>
  <si>
    <t>WI21123923</t>
  </si>
  <si>
    <t>201110012222</t>
  </si>
  <si>
    <t>MI211239609</t>
  </si>
  <si>
    <t>WI21123940</t>
  </si>
  <si>
    <t>MI211239627</t>
  </si>
  <si>
    <t>WI21123957</t>
  </si>
  <si>
    <t>MI211239681</t>
  </si>
  <si>
    <t>WI21123962</t>
  </si>
  <si>
    <t>201110012223</t>
  </si>
  <si>
    <t>MI211239878</t>
  </si>
  <si>
    <t>WI21123983</t>
  </si>
  <si>
    <t>MI211240016</t>
  </si>
  <si>
    <t>WI21123991</t>
  </si>
  <si>
    <t>MI211239944</t>
  </si>
  <si>
    <t>WI21124081</t>
  </si>
  <si>
    <t>201308007653</t>
  </si>
  <si>
    <t>MI211241144</t>
  </si>
  <si>
    <t>WI21124093</t>
  </si>
  <si>
    <t>WI21124154</t>
  </si>
  <si>
    <t>201330015549</t>
  </si>
  <si>
    <t>MI211242646</t>
  </si>
  <si>
    <t>WI21124228</t>
  </si>
  <si>
    <t>201330003985</t>
  </si>
  <si>
    <t>MI211243953</t>
  </si>
  <si>
    <t>WI21124488</t>
  </si>
  <si>
    <t>201300019948</t>
  </si>
  <si>
    <t>MI211246340</t>
  </si>
  <si>
    <t>WI21124525</t>
  </si>
  <si>
    <t>201330003813</t>
  </si>
  <si>
    <t>MI211247146</t>
  </si>
  <si>
    <t>WI21124529</t>
  </si>
  <si>
    <t>MI211247134</t>
  </si>
  <si>
    <t>WI21124604</t>
  </si>
  <si>
    <t>201300019644</t>
  </si>
  <si>
    <t>MI211247611</t>
  </si>
  <si>
    <t>WI21124642</t>
  </si>
  <si>
    <t>MI211247657</t>
  </si>
  <si>
    <t>WI21124819</t>
  </si>
  <si>
    <t>201300019311</t>
  </si>
  <si>
    <t>MI211249711</t>
  </si>
  <si>
    <t>WI21124826</t>
  </si>
  <si>
    <t>201308007652</t>
  </si>
  <si>
    <t>MI211249531</t>
  </si>
  <si>
    <t>WI21124886</t>
  </si>
  <si>
    <t>201330003986</t>
  </si>
  <si>
    <t>MI211250473</t>
  </si>
  <si>
    <t>WI21124906</t>
  </si>
  <si>
    <t>201308007719</t>
  </si>
  <si>
    <t>MI211251067</t>
  </si>
  <si>
    <t>WI21125031</t>
  </si>
  <si>
    <t>201300020009</t>
  </si>
  <si>
    <t>MI211252336</t>
  </si>
  <si>
    <t>WI21125040</t>
  </si>
  <si>
    <t>MI211252353</t>
  </si>
  <si>
    <t>WI21125043</t>
  </si>
  <si>
    <t>MI211252378</t>
  </si>
  <si>
    <t>WI21125055</t>
  </si>
  <si>
    <t>MI211252395</t>
  </si>
  <si>
    <t>WI21125057</t>
  </si>
  <si>
    <t>MI211252310</t>
  </si>
  <si>
    <t>WI21125061</t>
  </si>
  <si>
    <t>MI211252414</t>
  </si>
  <si>
    <t>WI21125094</t>
  </si>
  <si>
    <t>201330003999</t>
  </si>
  <si>
    <t>MI211252655</t>
  </si>
  <si>
    <t>WI21125132</t>
  </si>
  <si>
    <t>201330003988</t>
  </si>
  <si>
    <t>MI211253399</t>
  </si>
  <si>
    <t>WI21125133</t>
  </si>
  <si>
    <t>MI211253452</t>
  </si>
  <si>
    <t>WI21125134</t>
  </si>
  <si>
    <t>MI211253443</t>
  </si>
  <si>
    <t>WI21125298</t>
  </si>
  <si>
    <t>201308007837</t>
  </si>
  <si>
    <t>MI211254949</t>
  </si>
  <si>
    <t>WI21125328</t>
  </si>
  <si>
    <t>201308007889</t>
  </si>
  <si>
    <t>MI211255463</t>
  </si>
  <si>
    <t>WI21125356</t>
  </si>
  <si>
    <t>201110012231</t>
  </si>
  <si>
    <t>MI211256207</t>
  </si>
  <si>
    <t>WI21125358</t>
  </si>
  <si>
    <t>MI211256188</t>
  </si>
  <si>
    <t>WI21125359</t>
  </si>
  <si>
    <t>MI211256233</t>
  </si>
  <si>
    <t>WI21125360</t>
  </si>
  <si>
    <t>MI211256246</t>
  </si>
  <si>
    <t>WI21125361</t>
  </si>
  <si>
    <t>MI211256224</t>
  </si>
  <si>
    <t>WI21125424</t>
  </si>
  <si>
    <t>MI211257150</t>
  </si>
  <si>
    <t>WI21125425</t>
  </si>
  <si>
    <t>MI211257156</t>
  </si>
  <si>
    <t>WI21125426</t>
  </si>
  <si>
    <t>MI211257161</t>
  </si>
  <si>
    <t>WI21125427</t>
  </si>
  <si>
    <t>MI211257166</t>
  </si>
  <si>
    <t>WI21125433</t>
  </si>
  <si>
    <t>MI211257181</t>
  </si>
  <si>
    <t>WI21125434</t>
  </si>
  <si>
    <t>MI211257177</t>
  </si>
  <si>
    <t>WI21125435</t>
  </si>
  <si>
    <t>MI211257197</t>
  </si>
  <si>
    <t>WI21125436</t>
  </si>
  <si>
    <t>MI211257215</t>
  </si>
  <si>
    <t>WI21125439</t>
  </si>
  <si>
    <t>201130012825</t>
  </si>
  <si>
    <t>MI211257277</t>
  </si>
  <si>
    <t>WI21125440</t>
  </si>
  <si>
    <t>MI211257289</t>
  </si>
  <si>
    <t>WI21125470</t>
  </si>
  <si>
    <t>MI211257596</t>
  </si>
  <si>
    <t>WI21125471</t>
  </si>
  <si>
    <t>MI211257502</t>
  </si>
  <si>
    <t>WI21125488</t>
  </si>
  <si>
    <t>201300020019</t>
  </si>
  <si>
    <t>MI211257904</t>
  </si>
  <si>
    <t>WI21125588</t>
  </si>
  <si>
    <t>201308007739</t>
  </si>
  <si>
    <t>MI211258666</t>
  </si>
  <si>
    <t>WI21125628</t>
  </si>
  <si>
    <t>201110012239</t>
  </si>
  <si>
    <t>MI211259169</t>
  </si>
  <si>
    <t>WI21125660</t>
  </si>
  <si>
    <t>201330004008</t>
  </si>
  <si>
    <t>MI211259820</t>
  </si>
  <si>
    <t>WI21125661</t>
  </si>
  <si>
    <t>MI211259816</t>
  </si>
  <si>
    <t>WI21125662</t>
  </si>
  <si>
    <t>MI211259826</t>
  </si>
  <si>
    <t>WI21125663</t>
  </si>
  <si>
    <t>MI211259823</t>
  </si>
  <si>
    <t>WI21125664</t>
  </si>
  <si>
    <t>MI211259836</t>
  </si>
  <si>
    <t>WI21125665</t>
  </si>
  <si>
    <t>MI211259837</t>
  </si>
  <si>
    <t>WI21125668</t>
  </si>
  <si>
    <t>MI211259840</t>
  </si>
  <si>
    <t>WI21125669</t>
  </si>
  <si>
    <t>MI211259841</t>
  </si>
  <si>
    <t>WI21125681</t>
  </si>
  <si>
    <t>201100014265</t>
  </si>
  <si>
    <t>MI211259964</t>
  </si>
  <si>
    <t>WI21125688</t>
  </si>
  <si>
    <t>MI211260392</t>
  </si>
  <si>
    <t>WI21125689</t>
  </si>
  <si>
    <t>MI211260394</t>
  </si>
  <si>
    <t>WI21125690</t>
  </si>
  <si>
    <t>MI211260404</t>
  </si>
  <si>
    <t>WI21125691</t>
  </si>
  <si>
    <t>MI211260408</t>
  </si>
  <si>
    <t>WI21125692</t>
  </si>
  <si>
    <t>MI211260398</t>
  </si>
  <si>
    <t>WI21125693</t>
  </si>
  <si>
    <t>MI211260412</t>
  </si>
  <si>
    <t>WI21125694</t>
  </si>
  <si>
    <t>MI211260415</t>
  </si>
  <si>
    <t>WI21125695</t>
  </si>
  <si>
    <t>MI211260420</t>
  </si>
  <si>
    <t>WI21125696</t>
  </si>
  <si>
    <t>MI211260422</t>
  </si>
  <si>
    <t>WI21125720</t>
  </si>
  <si>
    <t>WI21125721</t>
  </si>
  <si>
    <t>WI21125722</t>
  </si>
  <si>
    <t>WI21125723</t>
  </si>
  <si>
    <t>WI21125725</t>
  </si>
  <si>
    <t>WI21125726</t>
  </si>
  <si>
    <t>WI21125727</t>
  </si>
  <si>
    <t>WI21125734</t>
  </si>
  <si>
    <t>WI21125735</t>
  </si>
  <si>
    <t>WI21125738</t>
  </si>
  <si>
    <t>WI21125739</t>
  </si>
  <si>
    <t>WI21125743</t>
  </si>
  <si>
    <t>WI21125744</t>
  </si>
  <si>
    <t>WI21125745</t>
  </si>
  <si>
    <t>WI21125747</t>
  </si>
  <si>
    <t>WI21125748</t>
  </si>
  <si>
    <t>WI21125758</t>
  </si>
  <si>
    <t>WI21125760</t>
  </si>
  <si>
    <t>WI21125761</t>
  </si>
  <si>
    <t>WI21125762</t>
  </si>
  <si>
    <t>WI21125763</t>
  </si>
  <si>
    <t>WI21125765</t>
  </si>
  <si>
    <t>WI21125767</t>
  </si>
  <si>
    <t>WI21125774</t>
  </si>
  <si>
    <t>WI21125777</t>
  </si>
  <si>
    <t>WI21125816</t>
  </si>
  <si>
    <t>WI21125817</t>
  </si>
  <si>
    <t>WI21125819</t>
  </si>
  <si>
    <t>WI21125845</t>
  </si>
  <si>
    <t>WI21125889</t>
  </si>
  <si>
    <t>201130012547</t>
  </si>
  <si>
    <t>MI211263091</t>
  </si>
  <si>
    <t>WI21125906</t>
  </si>
  <si>
    <t>WI21126136</t>
  </si>
  <si>
    <t>201338000068</t>
  </si>
  <si>
    <t>MI211266321</t>
  </si>
  <si>
    <t>WI21126154</t>
  </si>
  <si>
    <t>MI211266449</t>
  </si>
  <si>
    <t>WI21126189</t>
  </si>
  <si>
    <t>201308007835</t>
  </si>
  <si>
    <t>MI211266897</t>
  </si>
  <si>
    <t>WI21126201</t>
  </si>
  <si>
    <t>201300019959</t>
  </si>
  <si>
    <t>MI211266380</t>
  </si>
  <si>
    <t>WI21126207</t>
  </si>
  <si>
    <t>MI211267113</t>
  </si>
  <si>
    <t>WI21126240</t>
  </si>
  <si>
    <t>201330003987</t>
  </si>
  <si>
    <t>MI211267450</t>
  </si>
  <si>
    <t>WI21126243</t>
  </si>
  <si>
    <t>MI211267453</t>
  </si>
  <si>
    <t>WI21126244</t>
  </si>
  <si>
    <t>MI211267458</t>
  </si>
  <si>
    <t>WI21126247</t>
  </si>
  <si>
    <t>MI211267461</t>
  </si>
  <si>
    <t>WI21126366</t>
  </si>
  <si>
    <t>201300020025</t>
  </si>
  <si>
    <t>MI211268438</t>
  </si>
  <si>
    <t>WI21126367</t>
  </si>
  <si>
    <t>MI211268436</t>
  </si>
  <si>
    <t>WI21126376</t>
  </si>
  <si>
    <t>MI211268474</t>
  </si>
  <si>
    <t>WI21126377</t>
  </si>
  <si>
    <t>MI211268477</t>
  </si>
  <si>
    <t>WI21126406</t>
  </si>
  <si>
    <t>201300019988</t>
  </si>
  <si>
    <t>MI211268704</t>
  </si>
  <si>
    <t>WI21126418</t>
  </si>
  <si>
    <t>201130012808</t>
  </si>
  <si>
    <t>MI211268801</t>
  </si>
  <si>
    <t>WI21126427</t>
  </si>
  <si>
    <t>MI211268848</t>
  </si>
  <si>
    <t>WI21126434</t>
  </si>
  <si>
    <t>MI211268899</t>
  </si>
  <si>
    <t>WI21126438</t>
  </si>
  <si>
    <t>MI211268940</t>
  </si>
  <si>
    <t>WI21126543</t>
  </si>
  <si>
    <t>201330004025</t>
  </si>
  <si>
    <t>MI211270126</t>
  </si>
  <si>
    <t>WI21126544</t>
  </si>
  <si>
    <t>MI211270133</t>
  </si>
  <si>
    <t>WI21126550</t>
  </si>
  <si>
    <t>MI211270135</t>
  </si>
  <si>
    <t>WI21126553</t>
  </si>
  <si>
    <t>MI211270143</t>
  </si>
  <si>
    <t>WI21126559</t>
  </si>
  <si>
    <t>MI211270174</t>
  </si>
  <si>
    <t>WI21126587</t>
  </si>
  <si>
    <t>MI211270158</t>
  </si>
  <si>
    <t>WI21126614</t>
  </si>
  <si>
    <t>201130012874</t>
  </si>
  <si>
    <t>MI211270630</t>
  </si>
  <si>
    <t>WI21126637</t>
  </si>
  <si>
    <t>MI211271440</t>
  </si>
  <si>
    <t>WI21126639</t>
  </si>
  <si>
    <t>MI211271443</t>
  </si>
  <si>
    <t>WI21126734</t>
  </si>
  <si>
    <t>201100014246</t>
  </si>
  <si>
    <t>MI211272567</t>
  </si>
  <si>
    <t>WI21126737</t>
  </si>
  <si>
    <t>MI211272569</t>
  </si>
  <si>
    <t>WI21126742</t>
  </si>
  <si>
    <t>MI211272666</t>
  </si>
  <si>
    <t>WI21126744</t>
  </si>
  <si>
    <t>MI211272664</t>
  </si>
  <si>
    <t>WI21126747</t>
  </si>
  <si>
    <t>MI211272669</t>
  </si>
  <si>
    <t>WI21126775</t>
  </si>
  <si>
    <t>201300018404</t>
  </si>
  <si>
    <t>MI211273481</t>
  </si>
  <si>
    <t>WI21126778</t>
  </si>
  <si>
    <t>MI211273532</t>
  </si>
  <si>
    <t>WI21126852</t>
  </si>
  <si>
    <t>MI211274501</t>
  </si>
  <si>
    <t>WI21126899</t>
  </si>
  <si>
    <t>201340000461</t>
  </si>
  <si>
    <t>MI211275124</t>
  </si>
  <si>
    <t>WI21126929</t>
  </si>
  <si>
    <t>WI21126934</t>
  </si>
  <si>
    <t>201300019984</t>
  </si>
  <si>
    <t>MI211275397</t>
  </si>
  <si>
    <t>WI21126951</t>
  </si>
  <si>
    <t>WI21126958</t>
  </si>
  <si>
    <t>MI211275942</t>
  </si>
  <si>
    <t>WI21126986</t>
  </si>
  <si>
    <t>MI211276360</t>
  </si>
  <si>
    <t>WI21126992</t>
  </si>
  <si>
    <t>201330004011</t>
  </si>
  <si>
    <t>MI211275965</t>
  </si>
  <si>
    <t>WI21127036</t>
  </si>
  <si>
    <t>WI21127045</t>
  </si>
  <si>
    <t>WI21127098</t>
  </si>
  <si>
    <t>MI211277251</t>
  </si>
  <si>
    <t>WI21127125</t>
  </si>
  <si>
    <t>WI21127129</t>
  </si>
  <si>
    <t>MI211277726</t>
  </si>
  <si>
    <t>WI21127167</t>
  </si>
  <si>
    <t>201100014236</t>
  </si>
  <si>
    <t>MI211278247</t>
  </si>
  <si>
    <t>WI21127169</t>
  </si>
  <si>
    <t>MI211278224</t>
  </si>
  <si>
    <t>WI21127183</t>
  </si>
  <si>
    <t>MI211278411</t>
  </si>
  <si>
    <t>WI21127217</t>
  </si>
  <si>
    <t>MI211278759</t>
  </si>
  <si>
    <t>WI21127219</t>
  </si>
  <si>
    <t>MI211278770</t>
  </si>
  <si>
    <t>WI21127341</t>
  </si>
  <si>
    <t>WI21127388</t>
  </si>
  <si>
    <t>WI21127390</t>
  </si>
  <si>
    <t>MI211280208</t>
  </si>
  <si>
    <t>WI21127412</t>
  </si>
  <si>
    <t>201130012830</t>
  </si>
  <si>
    <t>MI211280793</t>
  </si>
  <si>
    <t>WI21127415</t>
  </si>
  <si>
    <t>MI211280846</t>
  </si>
  <si>
    <t>WI21127511</t>
  </si>
  <si>
    <t>WI21127518</t>
  </si>
  <si>
    <t>WI21127558</t>
  </si>
  <si>
    <t>201300019798</t>
  </si>
  <si>
    <t>MI211282135</t>
  </si>
  <si>
    <t>WI21127563</t>
  </si>
  <si>
    <t>MI211282173</t>
  </si>
  <si>
    <t>WI21127577</t>
  </si>
  <si>
    <t>MI211282219</t>
  </si>
  <si>
    <t>WI21127579</t>
  </si>
  <si>
    <t>MI211282245</t>
  </si>
  <si>
    <t>WI21127587</t>
  </si>
  <si>
    <t>MI211282277</t>
  </si>
  <si>
    <t>WI21127596</t>
  </si>
  <si>
    <t>MI211282291</t>
  </si>
  <si>
    <t>WI21127611</t>
  </si>
  <si>
    <t>MI211282304</t>
  </si>
  <si>
    <t>WI21127617</t>
  </si>
  <si>
    <t>MI211282351</t>
  </si>
  <si>
    <t>WI21127618</t>
  </si>
  <si>
    <t>201330004007</t>
  </si>
  <si>
    <t>MI211282498</t>
  </si>
  <si>
    <t>WI21127629</t>
  </si>
  <si>
    <t>MI211282537</t>
  </si>
  <si>
    <t>WI21127640</t>
  </si>
  <si>
    <t>MI211282476</t>
  </si>
  <si>
    <t>WI21127642</t>
  </si>
  <si>
    <t>201308007874</t>
  </si>
  <si>
    <t>MI211282601</t>
  </si>
  <si>
    <t>WI21127658</t>
  </si>
  <si>
    <t>WI21127659</t>
  </si>
  <si>
    <t>201300019796</t>
  </si>
  <si>
    <t>MI211283271</t>
  </si>
  <si>
    <t>WI21127660</t>
  </si>
  <si>
    <t>MI211283265</t>
  </si>
  <si>
    <t>WI21127776</t>
  </si>
  <si>
    <t>201308007896</t>
  </si>
  <si>
    <t>MI211284645</t>
  </si>
  <si>
    <t>WI21127817</t>
  </si>
  <si>
    <t>WI21127858</t>
  </si>
  <si>
    <t>MI211285693</t>
  </si>
  <si>
    <t>WI21127929</t>
  </si>
  <si>
    <t>MI211286503</t>
  </si>
  <si>
    <t>WI21127977</t>
  </si>
  <si>
    <t>WI21127979</t>
  </si>
  <si>
    <t>WI21128030</t>
  </si>
  <si>
    <t>MI211288288</t>
  </si>
  <si>
    <t>WI2112805</t>
  </si>
  <si>
    <t>WI21128055</t>
  </si>
  <si>
    <t>WI21128063</t>
  </si>
  <si>
    <t>MI211288880</t>
  </si>
  <si>
    <t>WI21128066</t>
  </si>
  <si>
    <t>MI211288901</t>
  </si>
  <si>
    <t>WI21128080</t>
  </si>
  <si>
    <t>WI21128092</t>
  </si>
  <si>
    <t>MI211289328</t>
  </si>
  <si>
    <t>WI21128168</t>
  </si>
  <si>
    <t>201130012870</t>
  </si>
  <si>
    <t>MI211290053</t>
  </si>
  <si>
    <t>WI21128193</t>
  </si>
  <si>
    <t>WI21128364</t>
  </si>
  <si>
    <t>201130012869</t>
  </si>
  <si>
    <t>MI211291682</t>
  </si>
  <si>
    <t>WI21128427</t>
  </si>
  <si>
    <t>WI21128506</t>
  </si>
  <si>
    <t>WI21128578</t>
  </si>
  <si>
    <t>WI21128579</t>
  </si>
  <si>
    <t>WI21128585</t>
  </si>
  <si>
    <t>WI21128695</t>
  </si>
  <si>
    <t>WI2112870</t>
  </si>
  <si>
    <t>WI21128732</t>
  </si>
  <si>
    <t>MI211295813</t>
  </si>
  <si>
    <t>WI21128810</t>
  </si>
  <si>
    <t>201308007821</t>
  </si>
  <si>
    <t>MI211296401</t>
  </si>
  <si>
    <t>WI21128905</t>
  </si>
  <si>
    <t>201300019962</t>
  </si>
  <si>
    <t>MI211297970</t>
  </si>
  <si>
    <t>WI21128907</t>
  </si>
  <si>
    <t>MI211297990</t>
  </si>
  <si>
    <t>WI21128908</t>
  </si>
  <si>
    <t>MI211298014</t>
  </si>
  <si>
    <t>WI21128909</t>
  </si>
  <si>
    <t>MI211298043</t>
  </si>
  <si>
    <t>WI21128917</t>
  </si>
  <si>
    <t>WI21128942</t>
  </si>
  <si>
    <t>WI21128954</t>
  </si>
  <si>
    <t>WI21128958</t>
  </si>
  <si>
    <t>WI21128959</t>
  </si>
  <si>
    <t>MI211299079</t>
  </si>
  <si>
    <t>WI21128967</t>
  </si>
  <si>
    <t>WI21128985</t>
  </si>
  <si>
    <t>WI21129022</t>
  </si>
  <si>
    <t>WI21129035</t>
  </si>
  <si>
    <t>WI21129037</t>
  </si>
  <si>
    <t>201130012866</t>
  </si>
  <si>
    <t>MI211299748</t>
  </si>
  <si>
    <t>WI21129182</t>
  </si>
  <si>
    <t>201330003948</t>
  </si>
  <si>
    <t>MI2112101193</t>
  </si>
  <si>
    <t>WI21129190</t>
  </si>
  <si>
    <t>MI2112101187</t>
  </si>
  <si>
    <t>WI21129192</t>
  </si>
  <si>
    <t>MI2112101239</t>
  </si>
  <si>
    <t>WI21129198</t>
  </si>
  <si>
    <t>MI2112101252</t>
  </si>
  <si>
    <t>WI21129199</t>
  </si>
  <si>
    <t>MI2112101221</t>
  </si>
  <si>
    <t>WI21129201</t>
  </si>
  <si>
    <t>201110012233</t>
  </si>
  <si>
    <t>MI2112101304</t>
  </si>
  <si>
    <t>WI21129210</t>
  </si>
  <si>
    <t>MI2112101339</t>
  </si>
  <si>
    <t>WI21129212</t>
  </si>
  <si>
    <t>MI2112101350</t>
  </si>
  <si>
    <t>WI21129220</t>
  </si>
  <si>
    <t>MI2112101381</t>
  </si>
  <si>
    <t>WI21129228</t>
  </si>
  <si>
    <t>MI2112101432</t>
  </si>
  <si>
    <t>WI21129239</t>
  </si>
  <si>
    <t>MI2112101610</t>
  </si>
  <si>
    <t>WI21129241</t>
  </si>
  <si>
    <t>MI2112101615</t>
  </si>
  <si>
    <t>WI21129244</t>
  </si>
  <si>
    <t>WI21129246</t>
  </si>
  <si>
    <t>MI2112101655</t>
  </si>
  <si>
    <t>WI21129250</t>
  </si>
  <si>
    <t>MI2112101643</t>
  </si>
  <si>
    <t>WI21129310</t>
  </si>
  <si>
    <t>WI21129312</t>
  </si>
  <si>
    <t>201110012000</t>
  </si>
  <si>
    <t>MI2112102557</t>
  </si>
  <si>
    <t>WI21129314</t>
  </si>
  <si>
    <t>MI2112102585</t>
  </si>
  <si>
    <t>WI21129318</t>
  </si>
  <si>
    <t>MI2112102575</t>
  </si>
  <si>
    <t>WI21129323</t>
  </si>
  <si>
    <t>MI2112102781</t>
  </si>
  <si>
    <t>WI21129327</t>
  </si>
  <si>
    <t>MI2112102836</t>
  </si>
  <si>
    <t>WI21129422</t>
  </si>
  <si>
    <t>MI2112103707</t>
  </si>
  <si>
    <t>WI21129496</t>
  </si>
  <si>
    <t>WI21129565</t>
  </si>
  <si>
    <t>WI21129568</t>
  </si>
  <si>
    <t>WI21129608</t>
  </si>
  <si>
    <t>WI21129613</t>
  </si>
  <si>
    <t>WI2112968</t>
  </si>
  <si>
    <t>201308007807</t>
  </si>
  <si>
    <t>MI21111048734</t>
  </si>
  <si>
    <t>WI2112969</t>
  </si>
  <si>
    <t>201308007774</t>
  </si>
  <si>
    <t>MI21111053554</t>
  </si>
  <si>
    <t>WI2112970</t>
  </si>
  <si>
    <t>201300019961</t>
  </si>
  <si>
    <t>MI21111054317</t>
  </si>
  <si>
    <t>WI2112971</t>
  </si>
  <si>
    <t>MI21111057401</t>
  </si>
  <si>
    <t>WI2112972</t>
  </si>
  <si>
    <t>201130012858</t>
  </si>
  <si>
    <t>MI21111059539</t>
  </si>
  <si>
    <t>WI2112973</t>
  </si>
  <si>
    <t>201308007760</t>
  </si>
  <si>
    <t>MI21111060421</t>
  </si>
  <si>
    <t>WI2112974</t>
  </si>
  <si>
    <t>MI21111060472</t>
  </si>
  <si>
    <t>WI21129745</t>
  </si>
  <si>
    <t>201118000622</t>
  </si>
  <si>
    <t>MI2112106818</t>
  </si>
  <si>
    <t>WI2112978</t>
  </si>
  <si>
    <t>201308007863</t>
  </si>
  <si>
    <t>MI21111066017</t>
  </si>
  <si>
    <t>WI21129782</t>
  </si>
  <si>
    <t>WI21129786</t>
  </si>
  <si>
    <t>WI21129793</t>
  </si>
  <si>
    <t>WI2112980</t>
  </si>
  <si>
    <t>MI21111067154</t>
  </si>
  <si>
    <t>WI2112981</t>
  </si>
  <si>
    <t>201330003970</t>
  </si>
  <si>
    <t>MI21111068710</t>
  </si>
  <si>
    <t>WI2112982</t>
  </si>
  <si>
    <t>201300019976</t>
  </si>
  <si>
    <t>MI21111069128</t>
  </si>
  <si>
    <t>WI2112984</t>
  </si>
  <si>
    <t>201300018246</t>
  </si>
  <si>
    <t>MI21121525</t>
  </si>
  <si>
    <t>WI21129847</t>
  </si>
  <si>
    <t>WI2112985</t>
  </si>
  <si>
    <t>201308007786</t>
  </si>
  <si>
    <t>MI21122329</t>
  </si>
  <si>
    <t>WI2112986</t>
  </si>
  <si>
    <t>201330003884</t>
  </si>
  <si>
    <t>MI2112188</t>
  </si>
  <si>
    <t>WI2112987</t>
  </si>
  <si>
    <t>201308007876</t>
  </si>
  <si>
    <t>MI21122369</t>
  </si>
  <si>
    <t>WI2112989</t>
  </si>
  <si>
    <t>201300019739</t>
  </si>
  <si>
    <t>MI21122508</t>
  </si>
  <si>
    <t>WI21129900</t>
  </si>
  <si>
    <t>WI21129902</t>
  </si>
  <si>
    <t>WI2112993</t>
  </si>
  <si>
    <t>MI21124822</t>
  </si>
  <si>
    <t>WI2112995</t>
  </si>
  <si>
    <t>201300019922</t>
  </si>
  <si>
    <t>MI21124957</t>
  </si>
  <si>
    <t>WI21129987</t>
  </si>
  <si>
    <t>MI2112109479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</si>
</sst>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44535.458370925924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44535.458370925924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3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HYPERLINK("capsilon://?command=openfolder&amp;siteaddress=FAM.docvelocity-na8.net&amp;folderid=FX63761464-F011-CC45-456A-FD4FB7F15B67","FX21113352")</f>
        <v>FX21113352</v>
      </c>
      <c r="F2" t="s">
        <v>19</v>
      </c>
      <c r="G2" t="s">
        <v>19</v>
      </c>
      <c r="H2" t="s">
        <v>83</v>
      </c>
      <c r="I2" t="s">
        <v>84</v>
      </c>
      <c r="J2">
        <v>76</v>
      </c>
      <c r="K2" t="s">
        <v>85</v>
      </c>
      <c r="L2" t="s">
        <v>86</v>
      </c>
      <c r="M2" t="s">
        <v>87</v>
      </c>
      <c r="N2">
        <v>2</v>
      </c>
      <c r="O2" s="1">
        <v>44533.163171296299</v>
      </c>
      <c r="P2" s="1">
        <v>44533.17732638889</v>
      </c>
      <c r="Q2">
        <v>136</v>
      </c>
      <c r="R2">
        <v>1087</v>
      </c>
      <c r="S2" t="b">
        <v>0</v>
      </c>
      <c r="T2" t="s">
        <v>88</v>
      </c>
      <c r="U2" t="b">
        <v>1</v>
      </c>
      <c r="V2" t="s">
        <v>89</v>
      </c>
      <c r="W2" s="1">
        <v>44533.16988425926</v>
      </c>
      <c r="X2">
        <v>467</v>
      </c>
      <c r="Y2">
        <v>74</v>
      </c>
      <c r="Z2">
        <v>0</v>
      </c>
      <c r="AA2">
        <v>74</v>
      </c>
      <c r="AB2">
        <v>0</v>
      </c>
      <c r="AC2">
        <v>31</v>
      </c>
      <c r="AD2">
        <v>2</v>
      </c>
      <c r="AE2">
        <v>0</v>
      </c>
      <c r="AF2">
        <v>0</v>
      </c>
      <c r="AG2">
        <v>0</v>
      </c>
      <c r="AH2" t="s">
        <v>90</v>
      </c>
      <c r="AI2" s="1">
        <v>44533.17732638889</v>
      </c>
      <c r="AJ2">
        <v>620</v>
      </c>
      <c r="AK2">
        <v>0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HYPERLINK("capsilon://?command=openfolder&amp;siteaddress=FAM.docvelocity-na8.net&amp;folderid=FXBCBD9A08-B0E8-5913-5186-CB3292E0C85B","FX211114809")</f>
        <v>FX211114809</v>
      </c>
      <c r="F3" t="s">
        <v>19</v>
      </c>
      <c r="G3" t="s">
        <v>19</v>
      </c>
      <c r="H3" t="s">
        <v>83</v>
      </c>
      <c r="I3" t="s">
        <v>93</v>
      </c>
      <c r="J3">
        <v>462</v>
      </c>
      <c r="K3" t="s">
        <v>85</v>
      </c>
      <c r="L3" t="s">
        <v>86</v>
      </c>
      <c r="M3" t="s">
        <v>87</v>
      </c>
      <c r="N3">
        <v>2</v>
      </c>
      <c r="O3" s="1">
        <v>44533.243321759262</v>
      </c>
      <c r="P3" s="1">
        <v>44533.353113425925</v>
      </c>
      <c r="Q3">
        <v>123</v>
      </c>
      <c r="R3">
        <v>9363</v>
      </c>
      <c r="S3" t="b">
        <v>0</v>
      </c>
      <c r="T3" t="s">
        <v>88</v>
      </c>
      <c r="U3" t="b">
        <v>1</v>
      </c>
      <c r="V3" t="s">
        <v>94</v>
      </c>
      <c r="W3" s="1">
        <v>44533.304398148146</v>
      </c>
      <c r="X3">
        <v>5210</v>
      </c>
      <c r="Y3">
        <v>542</v>
      </c>
      <c r="Z3">
        <v>0</v>
      </c>
      <c r="AA3">
        <v>542</v>
      </c>
      <c r="AB3">
        <v>0</v>
      </c>
      <c r="AC3">
        <v>315</v>
      </c>
      <c r="AD3">
        <v>-80</v>
      </c>
      <c r="AE3">
        <v>0</v>
      </c>
      <c r="AF3">
        <v>0</v>
      </c>
      <c r="AG3">
        <v>0</v>
      </c>
      <c r="AH3" t="s">
        <v>95</v>
      </c>
      <c r="AI3" s="1">
        <v>44533.353113425925</v>
      </c>
      <c r="AJ3">
        <v>4153</v>
      </c>
      <c r="AK3">
        <v>6</v>
      </c>
      <c r="AL3">
        <v>0</v>
      </c>
      <c r="AM3">
        <v>6</v>
      </c>
      <c r="AN3">
        <v>0</v>
      </c>
      <c r="AO3">
        <v>11</v>
      </c>
      <c r="AP3">
        <v>-86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96</v>
      </c>
      <c r="B4" t="s">
        <v>80</v>
      </c>
      <c r="C4" t="s">
        <v>97</v>
      </c>
      <c r="D4" t="s">
        <v>82</v>
      </c>
      <c r="E4" s="2" t="str">
        <f>HYPERLINK("capsilon://?command=openfolder&amp;siteaddress=FAM.docvelocity-na8.net&amp;folderid=FX243D7599-EBC1-E151-8BF1-CEDF4ABB612B","FX21123297")</f>
        <v>FX21123297</v>
      </c>
      <c r="F4" t="s">
        <v>19</v>
      </c>
      <c r="G4" t="s">
        <v>19</v>
      </c>
      <c r="H4" t="s">
        <v>83</v>
      </c>
      <c r="I4" t="s">
        <v>98</v>
      </c>
      <c r="J4">
        <v>726</v>
      </c>
      <c r="K4" t="s">
        <v>85</v>
      </c>
      <c r="L4" t="s">
        <v>86</v>
      </c>
      <c r="M4" t="s">
        <v>87</v>
      </c>
      <c r="N4">
        <v>2</v>
      </c>
      <c r="O4" s="1">
        <v>44533.257233796299</v>
      </c>
      <c r="P4" s="1">
        <v>44533.514444444445</v>
      </c>
      <c r="Q4">
        <v>918</v>
      </c>
      <c r="R4">
        <v>21305</v>
      </c>
      <c r="S4" t="b">
        <v>0</v>
      </c>
      <c r="T4" t="s">
        <v>88</v>
      </c>
      <c r="U4" t="b">
        <v>1</v>
      </c>
      <c r="V4" t="s">
        <v>99</v>
      </c>
      <c r="W4" s="1">
        <v>44533.442546296297</v>
      </c>
      <c r="X4">
        <v>15371</v>
      </c>
      <c r="Y4">
        <v>796</v>
      </c>
      <c r="Z4">
        <v>0</v>
      </c>
      <c r="AA4">
        <v>796</v>
      </c>
      <c r="AB4">
        <v>185</v>
      </c>
      <c r="AC4">
        <v>557</v>
      </c>
      <c r="AD4">
        <v>-70</v>
      </c>
      <c r="AE4">
        <v>0</v>
      </c>
      <c r="AF4">
        <v>0</v>
      </c>
      <c r="AG4">
        <v>0</v>
      </c>
      <c r="AH4" t="s">
        <v>100</v>
      </c>
      <c r="AI4" s="1">
        <v>44533.514444444445</v>
      </c>
      <c r="AJ4">
        <v>5799</v>
      </c>
      <c r="AK4">
        <v>2</v>
      </c>
      <c r="AL4">
        <v>0</v>
      </c>
      <c r="AM4">
        <v>2</v>
      </c>
      <c r="AN4">
        <v>37</v>
      </c>
      <c r="AO4">
        <v>3</v>
      </c>
      <c r="AP4">
        <v>-72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101</v>
      </c>
      <c r="B5" t="s">
        <v>80</v>
      </c>
      <c r="C5" t="s">
        <v>102</v>
      </c>
      <c r="D5" t="s">
        <v>82</v>
      </c>
      <c r="E5" s="2" t="str">
        <f>HYPERLINK("capsilon://?command=openfolder&amp;siteaddress=FAM.docvelocity-na8.net&amp;folderid=FXCBBB1A11-D8E0-3FBD-B123-3743C6427AF9","FX21122629")</f>
        <v>FX21122629</v>
      </c>
      <c r="F5" t="s">
        <v>19</v>
      </c>
      <c r="G5" t="s">
        <v>19</v>
      </c>
      <c r="H5" t="s">
        <v>83</v>
      </c>
      <c r="I5" t="s">
        <v>103</v>
      </c>
      <c r="J5">
        <v>637</v>
      </c>
      <c r="K5" t="s">
        <v>85</v>
      </c>
      <c r="L5" t="s">
        <v>86</v>
      </c>
      <c r="M5" t="s">
        <v>87</v>
      </c>
      <c r="N5">
        <v>2</v>
      </c>
      <c r="O5" s="1">
        <v>44533.264722222222</v>
      </c>
      <c r="P5" s="1">
        <v>44533.346631944441</v>
      </c>
      <c r="Q5">
        <v>728</v>
      </c>
      <c r="R5">
        <v>6349</v>
      </c>
      <c r="S5" t="b">
        <v>0</v>
      </c>
      <c r="T5" t="s">
        <v>88</v>
      </c>
      <c r="U5" t="b">
        <v>1</v>
      </c>
      <c r="V5" t="s">
        <v>104</v>
      </c>
      <c r="W5" s="1">
        <v>44533.290729166663</v>
      </c>
      <c r="X5">
        <v>2212</v>
      </c>
      <c r="Y5">
        <v>459</v>
      </c>
      <c r="Z5">
        <v>0</v>
      </c>
      <c r="AA5">
        <v>459</v>
      </c>
      <c r="AB5">
        <v>148</v>
      </c>
      <c r="AC5">
        <v>174</v>
      </c>
      <c r="AD5">
        <v>178</v>
      </c>
      <c r="AE5">
        <v>0</v>
      </c>
      <c r="AF5">
        <v>0</v>
      </c>
      <c r="AG5">
        <v>0</v>
      </c>
      <c r="AH5" t="s">
        <v>100</v>
      </c>
      <c r="AI5" s="1">
        <v>44533.346631944441</v>
      </c>
      <c r="AJ5">
        <v>4098</v>
      </c>
      <c r="AK5">
        <v>1</v>
      </c>
      <c r="AL5">
        <v>0</v>
      </c>
      <c r="AM5">
        <v>1</v>
      </c>
      <c r="AN5">
        <v>74</v>
      </c>
      <c r="AO5">
        <v>1</v>
      </c>
      <c r="AP5">
        <v>177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105</v>
      </c>
      <c r="B6" t="s">
        <v>80</v>
      </c>
      <c r="C6" t="s">
        <v>106</v>
      </c>
      <c r="D6" t="s">
        <v>82</v>
      </c>
      <c r="E6" s="2" t="str">
        <f>HYPERLINK("capsilon://?command=openfolder&amp;siteaddress=FAM.docvelocity-na8.net&amp;folderid=FXF9006F50-2748-0125-CA46-1397081BF509","FX211114869")</f>
        <v>FX211114869</v>
      </c>
      <c r="F6" t="s">
        <v>19</v>
      </c>
      <c r="G6" t="s">
        <v>19</v>
      </c>
      <c r="H6" t="s">
        <v>83</v>
      </c>
      <c r="I6" t="s">
        <v>107</v>
      </c>
      <c r="J6">
        <v>678</v>
      </c>
      <c r="K6" t="s">
        <v>85</v>
      </c>
      <c r="L6" t="s">
        <v>86</v>
      </c>
      <c r="M6" t="s">
        <v>87</v>
      </c>
      <c r="N6">
        <v>2</v>
      </c>
      <c r="O6" s="1">
        <v>44533.270682870374</v>
      </c>
      <c r="P6" s="1">
        <v>44533.371724537035</v>
      </c>
      <c r="Q6">
        <v>4582</v>
      </c>
      <c r="R6">
        <v>4148</v>
      </c>
      <c r="S6" t="b">
        <v>0</v>
      </c>
      <c r="T6" t="s">
        <v>88</v>
      </c>
      <c r="U6" t="b">
        <v>1</v>
      </c>
      <c r="V6" t="s">
        <v>108</v>
      </c>
      <c r="W6" s="1">
        <v>44533.302488425928</v>
      </c>
      <c r="X6">
        <v>2437</v>
      </c>
      <c r="Y6">
        <v>338</v>
      </c>
      <c r="Z6">
        <v>0</v>
      </c>
      <c r="AA6">
        <v>338</v>
      </c>
      <c r="AB6">
        <v>452</v>
      </c>
      <c r="AC6">
        <v>129</v>
      </c>
      <c r="AD6">
        <v>340</v>
      </c>
      <c r="AE6">
        <v>0</v>
      </c>
      <c r="AF6">
        <v>0</v>
      </c>
      <c r="AG6">
        <v>0</v>
      </c>
      <c r="AH6" t="s">
        <v>109</v>
      </c>
      <c r="AI6" s="1">
        <v>44533.371724537035</v>
      </c>
      <c r="AJ6">
        <v>1657</v>
      </c>
      <c r="AK6">
        <v>0</v>
      </c>
      <c r="AL6">
        <v>0</v>
      </c>
      <c r="AM6">
        <v>0</v>
      </c>
      <c r="AN6">
        <v>226</v>
      </c>
      <c r="AO6">
        <v>0</v>
      </c>
      <c r="AP6">
        <v>340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110</v>
      </c>
      <c r="B7" t="s">
        <v>80</v>
      </c>
      <c r="C7" t="s">
        <v>111</v>
      </c>
      <c r="D7" t="s">
        <v>82</v>
      </c>
      <c r="E7" s="2" t="str">
        <f>HYPERLINK("capsilon://?command=openfolder&amp;siteaddress=FAM.docvelocity-na8.net&amp;folderid=FXE45CE40E-5D99-B1CA-23D0-9FAAE96CABEE","FX21123370")</f>
        <v>FX21123370</v>
      </c>
      <c r="F7" t="s">
        <v>19</v>
      </c>
      <c r="G7" t="s">
        <v>19</v>
      </c>
      <c r="H7" t="s">
        <v>83</v>
      </c>
      <c r="I7" t="s">
        <v>112</v>
      </c>
      <c r="J7">
        <v>228</v>
      </c>
      <c r="K7" t="s">
        <v>85</v>
      </c>
      <c r="L7" t="s">
        <v>86</v>
      </c>
      <c r="M7" t="s">
        <v>87</v>
      </c>
      <c r="N7">
        <v>2</v>
      </c>
      <c r="O7" s="1">
        <v>44533.277268518519</v>
      </c>
      <c r="P7" s="1">
        <v>44533.321689814817</v>
      </c>
      <c r="Q7">
        <v>242</v>
      </c>
      <c r="R7">
        <v>3596</v>
      </c>
      <c r="S7" t="b">
        <v>0</v>
      </c>
      <c r="T7" t="s">
        <v>88</v>
      </c>
      <c r="U7" t="b">
        <v>1</v>
      </c>
      <c r="V7" t="s">
        <v>113</v>
      </c>
      <c r="W7" s="1">
        <v>44533.299560185187</v>
      </c>
      <c r="X7">
        <v>1705</v>
      </c>
      <c r="Y7">
        <v>228</v>
      </c>
      <c r="Z7">
        <v>0</v>
      </c>
      <c r="AA7">
        <v>228</v>
      </c>
      <c r="AB7">
        <v>0</v>
      </c>
      <c r="AC7">
        <v>90</v>
      </c>
      <c r="AD7">
        <v>0</v>
      </c>
      <c r="AE7">
        <v>0</v>
      </c>
      <c r="AF7">
        <v>0</v>
      </c>
      <c r="AG7">
        <v>0</v>
      </c>
      <c r="AH7" t="s">
        <v>109</v>
      </c>
      <c r="AI7" s="1">
        <v>44533.321689814817</v>
      </c>
      <c r="AJ7">
        <v>1674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114</v>
      </c>
      <c r="B8" t="s">
        <v>80</v>
      </c>
      <c r="C8" t="s">
        <v>115</v>
      </c>
      <c r="D8" t="s">
        <v>82</v>
      </c>
      <c r="E8" s="2" t="str">
        <f>HYPERLINK("capsilon://?command=openfolder&amp;siteaddress=FAM.docvelocity-na8.net&amp;folderid=FX040FB63E-1F22-32F6-9944-F73ED1AA8F53","FX21121293")</f>
        <v>FX21121293</v>
      </c>
      <c r="F8" t="s">
        <v>19</v>
      </c>
      <c r="G8" t="s">
        <v>19</v>
      </c>
      <c r="H8" t="s">
        <v>83</v>
      </c>
      <c r="I8" t="s">
        <v>116</v>
      </c>
      <c r="J8">
        <v>306</v>
      </c>
      <c r="K8" t="s">
        <v>85</v>
      </c>
      <c r="L8" t="s">
        <v>86</v>
      </c>
      <c r="M8" t="s">
        <v>87</v>
      </c>
      <c r="N8">
        <v>2</v>
      </c>
      <c r="O8" s="1">
        <v>44533.287129629629</v>
      </c>
      <c r="P8" s="1">
        <v>44533.38616898148</v>
      </c>
      <c r="Q8">
        <v>2965</v>
      </c>
      <c r="R8">
        <v>5592</v>
      </c>
      <c r="S8" t="b">
        <v>0</v>
      </c>
      <c r="T8" t="s">
        <v>88</v>
      </c>
      <c r="U8" t="b">
        <v>1</v>
      </c>
      <c r="V8" t="s">
        <v>104</v>
      </c>
      <c r="W8" s="1">
        <v>44533.323344907411</v>
      </c>
      <c r="X8">
        <v>2814</v>
      </c>
      <c r="Y8">
        <v>270</v>
      </c>
      <c r="Z8">
        <v>0</v>
      </c>
      <c r="AA8">
        <v>270</v>
      </c>
      <c r="AB8">
        <v>0</v>
      </c>
      <c r="AC8">
        <v>116</v>
      </c>
      <c r="AD8">
        <v>36</v>
      </c>
      <c r="AE8">
        <v>0</v>
      </c>
      <c r="AF8">
        <v>0</v>
      </c>
      <c r="AG8">
        <v>0</v>
      </c>
      <c r="AH8" t="s">
        <v>100</v>
      </c>
      <c r="AI8" s="1">
        <v>44533.38616898148</v>
      </c>
      <c r="AJ8">
        <v>2699</v>
      </c>
      <c r="AK8">
        <v>2</v>
      </c>
      <c r="AL8">
        <v>0</v>
      </c>
      <c r="AM8">
        <v>2</v>
      </c>
      <c r="AN8">
        <v>0</v>
      </c>
      <c r="AO8">
        <v>2</v>
      </c>
      <c r="AP8">
        <v>34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117</v>
      </c>
      <c r="B9" t="s">
        <v>80</v>
      </c>
      <c r="C9" t="s">
        <v>118</v>
      </c>
      <c r="D9" t="s">
        <v>82</v>
      </c>
      <c r="E9" s="2" t="str">
        <f>HYPERLINK("capsilon://?command=openfolder&amp;siteaddress=FAM.docvelocity-na8.net&amp;folderid=FXA00EBFCF-C39D-56A4-F0F6-1B9AEC07101A","FX21121110")</f>
        <v>FX21121110</v>
      </c>
      <c r="F9" t="s">
        <v>19</v>
      </c>
      <c r="G9" t="s">
        <v>19</v>
      </c>
      <c r="H9" t="s">
        <v>83</v>
      </c>
      <c r="I9" t="s">
        <v>119</v>
      </c>
      <c r="J9">
        <v>616</v>
      </c>
      <c r="K9" t="s">
        <v>85</v>
      </c>
      <c r="L9" t="s">
        <v>86</v>
      </c>
      <c r="M9" t="s">
        <v>87</v>
      </c>
      <c r="N9">
        <v>2</v>
      </c>
      <c r="O9" s="1">
        <v>44533.291342592594</v>
      </c>
      <c r="P9" s="1">
        <v>44533.398344907408</v>
      </c>
      <c r="Q9">
        <v>3272</v>
      </c>
      <c r="R9">
        <v>5973</v>
      </c>
      <c r="S9" t="b">
        <v>0</v>
      </c>
      <c r="T9" t="s">
        <v>88</v>
      </c>
      <c r="U9" t="b">
        <v>1</v>
      </c>
      <c r="V9" t="s">
        <v>113</v>
      </c>
      <c r="W9" s="1">
        <v>44533.352777777778</v>
      </c>
      <c r="X9">
        <v>2900</v>
      </c>
      <c r="Y9">
        <v>485</v>
      </c>
      <c r="Z9">
        <v>0</v>
      </c>
      <c r="AA9">
        <v>485</v>
      </c>
      <c r="AB9">
        <v>63</v>
      </c>
      <c r="AC9">
        <v>92</v>
      </c>
      <c r="AD9">
        <v>131</v>
      </c>
      <c r="AE9">
        <v>0</v>
      </c>
      <c r="AF9">
        <v>0</v>
      </c>
      <c r="AG9">
        <v>0</v>
      </c>
      <c r="AH9" t="s">
        <v>90</v>
      </c>
      <c r="AI9" s="1">
        <v>44533.398344907408</v>
      </c>
      <c r="AJ9">
        <v>39</v>
      </c>
      <c r="AK9">
        <v>0</v>
      </c>
      <c r="AL9">
        <v>0</v>
      </c>
      <c r="AM9">
        <v>0</v>
      </c>
      <c r="AN9">
        <v>63</v>
      </c>
      <c r="AO9">
        <v>0</v>
      </c>
      <c r="AP9">
        <v>131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120</v>
      </c>
      <c r="B10" t="s">
        <v>80</v>
      </c>
      <c r="C10" t="s">
        <v>121</v>
      </c>
      <c r="D10" t="s">
        <v>82</v>
      </c>
      <c r="E10" s="2" t="str">
        <f>HYPERLINK("capsilon://?command=openfolder&amp;siteaddress=FAM.docvelocity-na8.net&amp;folderid=FXF79B7870-037F-3ED2-9FEA-86EEAD634864","FX21123432")</f>
        <v>FX21123432</v>
      </c>
      <c r="F10" t="s">
        <v>19</v>
      </c>
      <c r="G10" t="s">
        <v>19</v>
      </c>
      <c r="H10" t="s">
        <v>83</v>
      </c>
      <c r="I10" t="s">
        <v>122</v>
      </c>
      <c r="J10">
        <v>484</v>
      </c>
      <c r="K10" t="s">
        <v>85</v>
      </c>
      <c r="L10" t="s">
        <v>86</v>
      </c>
      <c r="M10" t="s">
        <v>87</v>
      </c>
      <c r="N10">
        <v>2</v>
      </c>
      <c r="O10" s="1">
        <v>44533.295717592591</v>
      </c>
      <c r="P10" s="1">
        <v>44533.444467592592</v>
      </c>
      <c r="Q10">
        <v>3250</v>
      </c>
      <c r="R10">
        <v>9602</v>
      </c>
      <c r="S10" t="b">
        <v>0</v>
      </c>
      <c r="T10" t="s">
        <v>88</v>
      </c>
      <c r="U10" t="b">
        <v>1</v>
      </c>
      <c r="V10" t="s">
        <v>94</v>
      </c>
      <c r="W10" s="1">
        <v>44533.394456018519</v>
      </c>
      <c r="X10">
        <v>6357</v>
      </c>
      <c r="Y10">
        <v>398</v>
      </c>
      <c r="Z10">
        <v>0</v>
      </c>
      <c r="AA10">
        <v>398</v>
      </c>
      <c r="AB10">
        <v>222</v>
      </c>
      <c r="AC10">
        <v>361</v>
      </c>
      <c r="AD10">
        <v>86</v>
      </c>
      <c r="AE10">
        <v>0</v>
      </c>
      <c r="AF10">
        <v>0</v>
      </c>
      <c r="AG10">
        <v>0</v>
      </c>
      <c r="AH10" t="s">
        <v>100</v>
      </c>
      <c r="AI10" s="1">
        <v>44533.444467592592</v>
      </c>
      <c r="AJ10">
        <v>3199</v>
      </c>
      <c r="AK10">
        <v>3</v>
      </c>
      <c r="AL10">
        <v>0</v>
      </c>
      <c r="AM10">
        <v>3</v>
      </c>
      <c r="AN10">
        <v>222</v>
      </c>
      <c r="AO10">
        <v>3</v>
      </c>
      <c r="AP10">
        <v>83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123</v>
      </c>
      <c r="B11" t="s">
        <v>80</v>
      </c>
      <c r="C11" t="s">
        <v>124</v>
      </c>
      <c r="D11" t="s">
        <v>82</v>
      </c>
      <c r="E11" s="2" t="str">
        <f>HYPERLINK("capsilon://?command=openfolder&amp;siteaddress=FAM.docvelocity-na8.net&amp;folderid=FX1BE3B3C7-68CC-A2A4-452A-9EB5B93655EB","FX211264")</f>
        <v>FX211264</v>
      </c>
      <c r="F11" t="s">
        <v>19</v>
      </c>
      <c r="G11" t="s">
        <v>19</v>
      </c>
      <c r="H11" t="s">
        <v>83</v>
      </c>
      <c r="I11" t="s">
        <v>125</v>
      </c>
      <c r="J11">
        <v>200</v>
      </c>
      <c r="K11" t="s">
        <v>85</v>
      </c>
      <c r="L11" t="s">
        <v>86</v>
      </c>
      <c r="M11" t="s">
        <v>87</v>
      </c>
      <c r="N11">
        <v>2</v>
      </c>
      <c r="O11" s="1">
        <v>44533.303020833337</v>
      </c>
      <c r="P11" s="1">
        <v>44533.384293981479</v>
      </c>
      <c r="Q11">
        <v>4639</v>
      </c>
      <c r="R11">
        <v>2383</v>
      </c>
      <c r="S11" t="b">
        <v>0</v>
      </c>
      <c r="T11" t="s">
        <v>88</v>
      </c>
      <c r="U11" t="b">
        <v>1</v>
      </c>
      <c r="V11" t="s">
        <v>99</v>
      </c>
      <c r="W11" s="1">
        <v>44533.338402777779</v>
      </c>
      <c r="X11">
        <v>1388</v>
      </c>
      <c r="Y11">
        <v>154</v>
      </c>
      <c r="Z11">
        <v>0</v>
      </c>
      <c r="AA11">
        <v>154</v>
      </c>
      <c r="AB11">
        <v>0</v>
      </c>
      <c r="AC11">
        <v>103</v>
      </c>
      <c r="AD11">
        <v>46</v>
      </c>
      <c r="AE11">
        <v>0</v>
      </c>
      <c r="AF11">
        <v>0</v>
      </c>
      <c r="AG11">
        <v>0</v>
      </c>
      <c r="AH11" t="s">
        <v>109</v>
      </c>
      <c r="AI11" s="1">
        <v>44533.384293981479</v>
      </c>
      <c r="AJ11">
        <v>965</v>
      </c>
      <c r="AK11">
        <v>3</v>
      </c>
      <c r="AL11">
        <v>0</v>
      </c>
      <c r="AM11">
        <v>3</v>
      </c>
      <c r="AN11">
        <v>56</v>
      </c>
      <c r="AO11">
        <v>3</v>
      </c>
      <c r="AP11">
        <v>43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126</v>
      </c>
      <c r="B12" t="s">
        <v>80</v>
      </c>
      <c r="C12" t="s">
        <v>127</v>
      </c>
      <c r="D12" t="s">
        <v>82</v>
      </c>
      <c r="E12" s="2" t="str">
        <f>HYPERLINK("capsilon://?command=openfolder&amp;siteaddress=FAM.docvelocity-na8.net&amp;folderid=FX61215663-D98F-D07A-8CE5-0E62E2C04C4D","FX21121379")</f>
        <v>FX21121379</v>
      </c>
      <c r="F12" t="s">
        <v>19</v>
      </c>
      <c r="G12" t="s">
        <v>19</v>
      </c>
      <c r="H12" t="s">
        <v>83</v>
      </c>
      <c r="I12" t="s">
        <v>128</v>
      </c>
      <c r="J12">
        <v>133</v>
      </c>
      <c r="K12" t="s">
        <v>85</v>
      </c>
      <c r="L12" t="s">
        <v>86</v>
      </c>
      <c r="M12" t="s">
        <v>87</v>
      </c>
      <c r="N12">
        <v>2</v>
      </c>
      <c r="O12" s="1">
        <v>44533.306030092594</v>
      </c>
      <c r="P12" s="1">
        <v>44533.383425925924</v>
      </c>
      <c r="Q12">
        <v>4511</v>
      </c>
      <c r="R12">
        <v>2176</v>
      </c>
      <c r="S12" t="b">
        <v>0</v>
      </c>
      <c r="T12" t="s">
        <v>88</v>
      </c>
      <c r="U12" t="b">
        <v>1</v>
      </c>
      <c r="V12" t="s">
        <v>104</v>
      </c>
      <c r="W12" s="1">
        <v>44533.337800925925</v>
      </c>
      <c r="X12">
        <v>1248</v>
      </c>
      <c r="Y12">
        <v>99</v>
      </c>
      <c r="Z12">
        <v>0</v>
      </c>
      <c r="AA12">
        <v>99</v>
      </c>
      <c r="AB12">
        <v>0</v>
      </c>
      <c r="AC12">
        <v>73</v>
      </c>
      <c r="AD12">
        <v>34</v>
      </c>
      <c r="AE12">
        <v>0</v>
      </c>
      <c r="AF12">
        <v>0</v>
      </c>
      <c r="AG12">
        <v>0</v>
      </c>
      <c r="AH12" t="s">
        <v>95</v>
      </c>
      <c r="AI12" s="1">
        <v>44533.383425925924</v>
      </c>
      <c r="AJ12">
        <v>880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129</v>
      </c>
      <c r="B13" t="s">
        <v>80</v>
      </c>
      <c r="C13" t="s">
        <v>130</v>
      </c>
      <c r="D13" t="s">
        <v>82</v>
      </c>
      <c r="E13" s="2" t="str">
        <f>HYPERLINK("capsilon://?command=openfolder&amp;siteaddress=FAM.docvelocity-na8.net&amp;folderid=FX7AED12F2-0B29-040F-02BA-588023FEBE43","FX211114259")</f>
        <v>FX211114259</v>
      </c>
      <c r="F13" t="s">
        <v>19</v>
      </c>
      <c r="G13" t="s">
        <v>19</v>
      </c>
      <c r="H13" t="s">
        <v>83</v>
      </c>
      <c r="I13" t="s">
        <v>131</v>
      </c>
      <c r="J13">
        <v>28</v>
      </c>
      <c r="K13" t="s">
        <v>85</v>
      </c>
      <c r="L13" t="s">
        <v>86</v>
      </c>
      <c r="M13" t="s">
        <v>87</v>
      </c>
      <c r="N13">
        <v>2</v>
      </c>
      <c r="O13" s="1">
        <v>44533.306840277779</v>
      </c>
      <c r="P13" s="1">
        <v>44533.387314814812</v>
      </c>
      <c r="Q13">
        <v>6314</v>
      </c>
      <c r="R13">
        <v>639</v>
      </c>
      <c r="S13" t="b">
        <v>0</v>
      </c>
      <c r="T13" t="s">
        <v>88</v>
      </c>
      <c r="U13" t="b">
        <v>1</v>
      </c>
      <c r="V13" t="s">
        <v>104</v>
      </c>
      <c r="W13" s="1">
        <v>44533.341099537036</v>
      </c>
      <c r="X13">
        <v>284</v>
      </c>
      <c r="Y13">
        <v>21</v>
      </c>
      <c r="Z13">
        <v>0</v>
      </c>
      <c r="AA13">
        <v>21</v>
      </c>
      <c r="AB13">
        <v>0</v>
      </c>
      <c r="AC13">
        <v>11</v>
      </c>
      <c r="AD13">
        <v>7</v>
      </c>
      <c r="AE13">
        <v>0</v>
      </c>
      <c r="AF13">
        <v>0</v>
      </c>
      <c r="AG13">
        <v>0</v>
      </c>
      <c r="AH13" t="s">
        <v>95</v>
      </c>
      <c r="AI13" s="1">
        <v>44533.387314814812</v>
      </c>
      <c r="AJ13">
        <v>335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6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132</v>
      </c>
      <c r="B14" t="s">
        <v>80</v>
      </c>
      <c r="C14" t="s">
        <v>133</v>
      </c>
      <c r="D14" t="s">
        <v>82</v>
      </c>
      <c r="E14" s="2" t="str">
        <f>HYPERLINK("capsilon://?command=openfolder&amp;siteaddress=FAM.docvelocity-na8.net&amp;folderid=FXDC832666-F895-0AD0-775F-9BB1C4B21AB2","FX211113356")</f>
        <v>FX211113356</v>
      </c>
      <c r="F14" t="s">
        <v>19</v>
      </c>
      <c r="G14" t="s">
        <v>19</v>
      </c>
      <c r="H14" t="s">
        <v>83</v>
      </c>
      <c r="I14" t="s">
        <v>134</v>
      </c>
      <c r="J14">
        <v>166</v>
      </c>
      <c r="K14" t="s">
        <v>85</v>
      </c>
      <c r="L14" t="s">
        <v>86</v>
      </c>
      <c r="M14" t="s">
        <v>87</v>
      </c>
      <c r="N14">
        <v>2</v>
      </c>
      <c r="O14" s="1">
        <v>44533.345416666663</v>
      </c>
      <c r="P14" s="1">
        <v>44533.393923611111</v>
      </c>
      <c r="Q14">
        <v>2697</v>
      </c>
      <c r="R14">
        <v>1494</v>
      </c>
      <c r="S14" t="b">
        <v>0</v>
      </c>
      <c r="T14" t="s">
        <v>88</v>
      </c>
      <c r="U14" t="b">
        <v>1</v>
      </c>
      <c r="V14" t="s">
        <v>113</v>
      </c>
      <c r="W14" s="1">
        <v>44533.360034722224</v>
      </c>
      <c r="X14">
        <v>626</v>
      </c>
      <c r="Y14">
        <v>156</v>
      </c>
      <c r="Z14">
        <v>0</v>
      </c>
      <c r="AA14">
        <v>156</v>
      </c>
      <c r="AB14">
        <v>0</v>
      </c>
      <c r="AC14">
        <v>57</v>
      </c>
      <c r="AD14">
        <v>10</v>
      </c>
      <c r="AE14">
        <v>0</v>
      </c>
      <c r="AF14">
        <v>0</v>
      </c>
      <c r="AG14">
        <v>0</v>
      </c>
      <c r="AH14" t="s">
        <v>109</v>
      </c>
      <c r="AI14" s="1">
        <v>44533.393923611111</v>
      </c>
      <c r="AJ14">
        <v>831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135</v>
      </c>
      <c r="B15" t="s">
        <v>80</v>
      </c>
      <c r="C15" t="s">
        <v>136</v>
      </c>
      <c r="D15" t="s">
        <v>82</v>
      </c>
      <c r="E15" s="2" t="str">
        <f>HYPERLINK("capsilon://?command=openfolder&amp;siteaddress=FAM.docvelocity-na8.net&amp;folderid=FX401B6946-A295-8A4D-4D8B-2335AE1FD0BB","FX21119507")</f>
        <v>FX21119507</v>
      </c>
      <c r="F15" t="s">
        <v>19</v>
      </c>
      <c r="G15" t="s">
        <v>19</v>
      </c>
      <c r="H15" t="s">
        <v>83</v>
      </c>
      <c r="I15" t="s">
        <v>137</v>
      </c>
      <c r="J15">
        <v>228</v>
      </c>
      <c r="K15" t="s">
        <v>85</v>
      </c>
      <c r="L15" t="s">
        <v>86</v>
      </c>
      <c r="M15" t="s">
        <v>87</v>
      </c>
      <c r="N15">
        <v>2</v>
      </c>
      <c r="O15" s="1">
        <v>44533.347337962965</v>
      </c>
      <c r="P15" s="1">
        <v>44533.443611111114</v>
      </c>
      <c r="Q15">
        <v>3796</v>
      </c>
      <c r="R15">
        <v>4522</v>
      </c>
      <c r="S15" t="b">
        <v>0</v>
      </c>
      <c r="T15" t="s">
        <v>88</v>
      </c>
      <c r="U15" t="b">
        <v>1</v>
      </c>
      <c r="V15" t="s">
        <v>89</v>
      </c>
      <c r="W15" s="1">
        <v>44533.418611111112</v>
      </c>
      <c r="X15">
        <v>2556</v>
      </c>
      <c r="Y15">
        <v>213</v>
      </c>
      <c r="Z15">
        <v>0</v>
      </c>
      <c r="AA15">
        <v>213</v>
      </c>
      <c r="AB15">
        <v>0</v>
      </c>
      <c r="AC15">
        <v>91</v>
      </c>
      <c r="AD15">
        <v>15</v>
      </c>
      <c r="AE15">
        <v>0</v>
      </c>
      <c r="AF15">
        <v>0</v>
      </c>
      <c r="AG15">
        <v>0</v>
      </c>
      <c r="AH15" t="s">
        <v>95</v>
      </c>
      <c r="AI15" s="1">
        <v>44533.443611111114</v>
      </c>
      <c r="AJ15">
        <v>1921</v>
      </c>
      <c r="AK15">
        <v>12</v>
      </c>
      <c r="AL15">
        <v>0</v>
      </c>
      <c r="AM15">
        <v>12</v>
      </c>
      <c r="AN15">
        <v>0</v>
      </c>
      <c r="AO15">
        <v>12</v>
      </c>
      <c r="AP15">
        <v>3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138</v>
      </c>
      <c r="B16" t="s">
        <v>80</v>
      </c>
      <c r="C16" t="s">
        <v>139</v>
      </c>
      <c r="D16" t="s">
        <v>82</v>
      </c>
      <c r="E16" s="2" t="str">
        <f>HYPERLINK("capsilon://?command=openfolder&amp;siteaddress=FAM.docvelocity-na8.net&amp;folderid=FX37739979-7E9D-14DC-63DA-9B698C0ABF80","FX211114631")</f>
        <v>FX211114631</v>
      </c>
      <c r="F16" t="s">
        <v>19</v>
      </c>
      <c r="G16" t="s">
        <v>19</v>
      </c>
      <c r="H16" t="s">
        <v>83</v>
      </c>
      <c r="I16" t="s">
        <v>140</v>
      </c>
      <c r="J16">
        <v>263</v>
      </c>
      <c r="K16" t="s">
        <v>85</v>
      </c>
      <c r="L16" t="s">
        <v>86</v>
      </c>
      <c r="M16" t="s">
        <v>87</v>
      </c>
      <c r="N16">
        <v>2</v>
      </c>
      <c r="O16" s="1">
        <v>44533.355682870373</v>
      </c>
      <c r="P16" s="1">
        <v>44533.509317129632</v>
      </c>
      <c r="Q16">
        <v>9926</v>
      </c>
      <c r="R16">
        <v>3348</v>
      </c>
      <c r="S16" t="b">
        <v>0</v>
      </c>
      <c r="T16" t="s">
        <v>88</v>
      </c>
      <c r="U16" t="b">
        <v>1</v>
      </c>
      <c r="V16" t="s">
        <v>99</v>
      </c>
      <c r="W16" s="1">
        <v>44533.498460648145</v>
      </c>
      <c r="X16">
        <v>2552</v>
      </c>
      <c r="Y16">
        <v>220</v>
      </c>
      <c r="Z16">
        <v>0</v>
      </c>
      <c r="AA16">
        <v>220</v>
      </c>
      <c r="AB16">
        <v>0</v>
      </c>
      <c r="AC16">
        <v>121</v>
      </c>
      <c r="AD16">
        <v>43</v>
      </c>
      <c r="AE16">
        <v>0</v>
      </c>
      <c r="AF16">
        <v>0</v>
      </c>
      <c r="AG16">
        <v>0</v>
      </c>
      <c r="AH16" t="s">
        <v>90</v>
      </c>
      <c r="AI16" s="1">
        <v>44533.509317129632</v>
      </c>
      <c r="AJ16">
        <v>692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43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HYPERLINK("capsilon://?command=openfolder&amp;siteaddress=FAM.docvelocity-na8.net&amp;folderid=FXE4C7A1D7-2D09-613F-C6BC-6BA7AC7D90CF","FX21118510")</f>
        <v>FX21118510</v>
      </c>
      <c r="F17" t="s">
        <v>19</v>
      </c>
      <c r="G17" t="s">
        <v>19</v>
      </c>
      <c r="H17" t="s">
        <v>83</v>
      </c>
      <c r="I17" t="s">
        <v>143</v>
      </c>
      <c r="J17">
        <v>38</v>
      </c>
      <c r="K17" t="s">
        <v>85</v>
      </c>
      <c r="L17" t="s">
        <v>86</v>
      </c>
      <c r="M17" t="s">
        <v>87</v>
      </c>
      <c r="N17">
        <v>2</v>
      </c>
      <c r="O17" s="1">
        <v>44533.356249999997</v>
      </c>
      <c r="P17" s="1">
        <v>44533.38994212963</v>
      </c>
      <c r="Q17">
        <v>2233</v>
      </c>
      <c r="R17">
        <v>678</v>
      </c>
      <c r="S17" t="b">
        <v>0</v>
      </c>
      <c r="T17" t="s">
        <v>88</v>
      </c>
      <c r="U17" t="b">
        <v>1</v>
      </c>
      <c r="V17" t="s">
        <v>144</v>
      </c>
      <c r="W17" s="1">
        <v>44533.360659722224</v>
      </c>
      <c r="X17">
        <v>353</v>
      </c>
      <c r="Y17">
        <v>37</v>
      </c>
      <c r="Z17">
        <v>0</v>
      </c>
      <c r="AA17">
        <v>37</v>
      </c>
      <c r="AB17">
        <v>0</v>
      </c>
      <c r="AC17">
        <v>30</v>
      </c>
      <c r="AD17">
        <v>1</v>
      </c>
      <c r="AE17">
        <v>0</v>
      </c>
      <c r="AF17">
        <v>0</v>
      </c>
      <c r="AG17">
        <v>0</v>
      </c>
      <c r="AH17" t="s">
        <v>100</v>
      </c>
      <c r="AI17" s="1">
        <v>44533.38994212963</v>
      </c>
      <c r="AJ17">
        <v>325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145</v>
      </c>
      <c r="B18" t="s">
        <v>80</v>
      </c>
      <c r="C18" t="s">
        <v>146</v>
      </c>
      <c r="D18" t="s">
        <v>82</v>
      </c>
      <c r="E18" s="2" t="str">
        <f>HYPERLINK("capsilon://?command=openfolder&amp;siteaddress=FAM.docvelocity-na8.net&amp;folderid=FXB0FE6E29-30F9-9685-B97E-2AC5CB072E91","FX211114255")</f>
        <v>FX211114255</v>
      </c>
      <c r="F18" t="s">
        <v>19</v>
      </c>
      <c r="G18" t="s">
        <v>19</v>
      </c>
      <c r="H18" t="s">
        <v>83</v>
      </c>
      <c r="I18" t="s">
        <v>147</v>
      </c>
      <c r="J18">
        <v>242</v>
      </c>
      <c r="K18" t="s">
        <v>85</v>
      </c>
      <c r="L18" t="s">
        <v>86</v>
      </c>
      <c r="M18" t="s">
        <v>87</v>
      </c>
      <c r="N18">
        <v>2</v>
      </c>
      <c r="O18" s="1">
        <v>44533.367951388886</v>
      </c>
      <c r="P18" s="1">
        <v>44533.479155092595</v>
      </c>
      <c r="Q18">
        <v>4982</v>
      </c>
      <c r="R18">
        <v>4626</v>
      </c>
      <c r="S18" t="b">
        <v>0</v>
      </c>
      <c r="T18" t="s">
        <v>88</v>
      </c>
      <c r="U18" t="b">
        <v>1</v>
      </c>
      <c r="V18" t="s">
        <v>94</v>
      </c>
      <c r="W18" s="1">
        <v>44533.451805555553</v>
      </c>
      <c r="X18">
        <v>2387</v>
      </c>
      <c r="Y18">
        <v>217</v>
      </c>
      <c r="Z18">
        <v>0</v>
      </c>
      <c r="AA18">
        <v>217</v>
      </c>
      <c r="AB18">
        <v>0</v>
      </c>
      <c r="AC18">
        <v>108</v>
      </c>
      <c r="AD18">
        <v>25</v>
      </c>
      <c r="AE18">
        <v>0</v>
      </c>
      <c r="AF18">
        <v>0</v>
      </c>
      <c r="AG18">
        <v>0</v>
      </c>
      <c r="AH18" t="s">
        <v>95</v>
      </c>
      <c r="AI18" s="1">
        <v>44533.479155092595</v>
      </c>
      <c r="AJ18">
        <v>2190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20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148</v>
      </c>
      <c r="B19" t="s">
        <v>80</v>
      </c>
      <c r="C19" t="s">
        <v>149</v>
      </c>
      <c r="D19" t="s">
        <v>82</v>
      </c>
      <c r="E19" s="2" t="str">
        <f>HYPERLINK("capsilon://?command=openfolder&amp;siteaddress=FAM.docvelocity-na8.net&amp;folderid=FX36FC6FA0-DB51-33F3-2DF2-68645F73EF19","FX21123434")</f>
        <v>FX21123434</v>
      </c>
      <c r="F19" t="s">
        <v>19</v>
      </c>
      <c r="G19" t="s">
        <v>19</v>
      </c>
      <c r="H19" t="s">
        <v>83</v>
      </c>
      <c r="I19" t="s">
        <v>150</v>
      </c>
      <c r="J19">
        <v>815</v>
      </c>
      <c r="K19" t="s">
        <v>85</v>
      </c>
      <c r="L19" t="s">
        <v>86</v>
      </c>
      <c r="M19" t="s">
        <v>87</v>
      </c>
      <c r="N19">
        <v>2</v>
      </c>
      <c r="O19" s="1">
        <v>44533.374791666669</v>
      </c>
      <c r="P19" s="1">
        <v>44533.521226851852</v>
      </c>
      <c r="Q19">
        <v>6114</v>
      </c>
      <c r="R19">
        <v>6538</v>
      </c>
      <c r="S19" t="b">
        <v>0</v>
      </c>
      <c r="T19" t="s">
        <v>88</v>
      </c>
      <c r="U19" t="b">
        <v>1</v>
      </c>
      <c r="V19" t="s">
        <v>151</v>
      </c>
      <c r="W19" s="1">
        <v>44533.486493055556</v>
      </c>
      <c r="X19">
        <v>3531</v>
      </c>
      <c r="Y19">
        <v>813</v>
      </c>
      <c r="Z19">
        <v>0</v>
      </c>
      <c r="AA19">
        <v>813</v>
      </c>
      <c r="AB19">
        <v>0</v>
      </c>
      <c r="AC19">
        <v>372</v>
      </c>
      <c r="AD19">
        <v>2</v>
      </c>
      <c r="AE19">
        <v>0</v>
      </c>
      <c r="AF19">
        <v>0</v>
      </c>
      <c r="AG19">
        <v>0</v>
      </c>
      <c r="AH19" t="s">
        <v>109</v>
      </c>
      <c r="AI19" s="1">
        <v>44533.521226851852</v>
      </c>
      <c r="AJ19">
        <v>2884</v>
      </c>
      <c r="AK19">
        <v>3</v>
      </c>
      <c r="AL19">
        <v>0</v>
      </c>
      <c r="AM19">
        <v>3</v>
      </c>
      <c r="AN19">
        <v>0</v>
      </c>
      <c r="AO19">
        <v>6</v>
      </c>
      <c r="AP19">
        <v>-1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152</v>
      </c>
      <c r="B20" t="s">
        <v>80</v>
      </c>
      <c r="C20" t="s">
        <v>153</v>
      </c>
      <c r="D20" t="s">
        <v>82</v>
      </c>
      <c r="E20" s="2" t="str">
        <f>HYPERLINK("capsilon://?command=openfolder&amp;siteaddress=FAM.docvelocity-na8.net&amp;folderid=FX8C2BA8CA-F6EB-58E2-2B45-E5720350A386","FX211114348")</f>
        <v>FX211114348</v>
      </c>
      <c r="F20" t="s">
        <v>19</v>
      </c>
      <c r="G20" t="s">
        <v>19</v>
      </c>
      <c r="H20" t="s">
        <v>83</v>
      </c>
      <c r="I20" t="s">
        <v>154</v>
      </c>
      <c r="J20">
        <v>224</v>
      </c>
      <c r="K20" t="s">
        <v>85</v>
      </c>
      <c r="L20" t="s">
        <v>86</v>
      </c>
      <c r="M20" t="s">
        <v>87</v>
      </c>
      <c r="N20">
        <v>2</v>
      </c>
      <c r="O20" s="1">
        <v>44533.375775462962</v>
      </c>
      <c r="P20" s="1">
        <v>44533.482812499999</v>
      </c>
      <c r="Q20">
        <v>7251</v>
      </c>
      <c r="R20">
        <v>1997</v>
      </c>
      <c r="S20" t="b">
        <v>0</v>
      </c>
      <c r="T20" t="s">
        <v>88</v>
      </c>
      <c r="U20" t="b">
        <v>1</v>
      </c>
      <c r="V20" t="s">
        <v>155</v>
      </c>
      <c r="W20" s="1">
        <v>44533.452557870369</v>
      </c>
      <c r="X20">
        <v>720</v>
      </c>
      <c r="Y20">
        <v>184</v>
      </c>
      <c r="Z20">
        <v>0</v>
      </c>
      <c r="AA20">
        <v>184</v>
      </c>
      <c r="AB20">
        <v>0</v>
      </c>
      <c r="AC20">
        <v>75</v>
      </c>
      <c r="AD20">
        <v>40</v>
      </c>
      <c r="AE20">
        <v>0</v>
      </c>
      <c r="AF20">
        <v>0</v>
      </c>
      <c r="AG20">
        <v>0</v>
      </c>
      <c r="AH20" t="s">
        <v>109</v>
      </c>
      <c r="AI20" s="1">
        <v>44533.482812499999</v>
      </c>
      <c r="AJ20">
        <v>1248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38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156</v>
      </c>
      <c r="B21" t="s">
        <v>80</v>
      </c>
      <c r="C21" t="s">
        <v>157</v>
      </c>
      <c r="D21" t="s">
        <v>82</v>
      </c>
      <c r="E21" s="2" t="str">
        <f>HYPERLINK("capsilon://?command=openfolder&amp;siteaddress=FAM.docvelocity-na8.net&amp;folderid=FXCC500946-D897-7869-32F9-3AB9A6DDD37D","FX211114855")</f>
        <v>FX211114855</v>
      </c>
      <c r="F21" t="s">
        <v>19</v>
      </c>
      <c r="G21" t="s">
        <v>19</v>
      </c>
      <c r="H21" t="s">
        <v>83</v>
      </c>
      <c r="I21" t="s">
        <v>158</v>
      </c>
      <c r="J21">
        <v>187</v>
      </c>
      <c r="K21" t="s">
        <v>85</v>
      </c>
      <c r="L21" t="s">
        <v>86</v>
      </c>
      <c r="M21" t="s">
        <v>87</v>
      </c>
      <c r="N21">
        <v>2</v>
      </c>
      <c r="O21" s="1">
        <v>44531.315613425926</v>
      </c>
      <c r="P21" s="1">
        <v>44531.41170138889</v>
      </c>
      <c r="Q21">
        <v>5725</v>
      </c>
      <c r="R21">
        <v>2577</v>
      </c>
      <c r="S21" t="b">
        <v>0</v>
      </c>
      <c r="T21" t="s">
        <v>88</v>
      </c>
      <c r="U21" t="b">
        <v>1</v>
      </c>
      <c r="V21" t="s">
        <v>89</v>
      </c>
      <c r="W21" s="1">
        <v>44531.333414351851</v>
      </c>
      <c r="X21">
        <v>1471</v>
      </c>
      <c r="Y21">
        <v>177</v>
      </c>
      <c r="Z21">
        <v>0</v>
      </c>
      <c r="AA21">
        <v>177</v>
      </c>
      <c r="AB21">
        <v>0</v>
      </c>
      <c r="AC21">
        <v>94</v>
      </c>
      <c r="AD21">
        <v>10</v>
      </c>
      <c r="AE21">
        <v>0</v>
      </c>
      <c r="AF21">
        <v>0</v>
      </c>
      <c r="AG21">
        <v>0</v>
      </c>
      <c r="AH21" t="s">
        <v>90</v>
      </c>
      <c r="AI21" s="1">
        <v>44531.41170138889</v>
      </c>
      <c r="AJ21">
        <v>1098</v>
      </c>
      <c r="AK21">
        <v>21</v>
      </c>
      <c r="AL21">
        <v>0</v>
      </c>
      <c r="AM21">
        <v>21</v>
      </c>
      <c r="AN21">
        <v>0</v>
      </c>
      <c r="AO21">
        <v>21</v>
      </c>
      <c r="AP21">
        <v>-11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159</v>
      </c>
      <c r="B22" t="s">
        <v>80</v>
      </c>
      <c r="C22" t="s">
        <v>160</v>
      </c>
      <c r="D22" t="s">
        <v>82</v>
      </c>
      <c r="E22" s="2" t="str">
        <f>HYPERLINK("capsilon://?command=openfolder&amp;siteaddress=FAM.docvelocity-na8.net&amp;folderid=FXCBC13D51-DA69-D6AC-3BF2-563B9844C95A","FX211114604")</f>
        <v>FX211114604</v>
      </c>
      <c r="F22" t="s">
        <v>19</v>
      </c>
      <c r="G22" t="s">
        <v>19</v>
      </c>
      <c r="H22" t="s">
        <v>83</v>
      </c>
      <c r="I22" t="s">
        <v>161</v>
      </c>
      <c r="J22">
        <v>166</v>
      </c>
      <c r="K22" t="s">
        <v>85</v>
      </c>
      <c r="L22" t="s">
        <v>86</v>
      </c>
      <c r="M22" t="s">
        <v>87</v>
      </c>
      <c r="N22">
        <v>2</v>
      </c>
      <c r="O22" s="1">
        <v>44533.377083333333</v>
      </c>
      <c r="P22" s="1">
        <v>44533.482048611113</v>
      </c>
      <c r="Q22">
        <v>8005</v>
      </c>
      <c r="R22">
        <v>1064</v>
      </c>
      <c r="S22" t="b">
        <v>0</v>
      </c>
      <c r="T22" t="s">
        <v>88</v>
      </c>
      <c r="U22" t="b">
        <v>1</v>
      </c>
      <c r="V22" t="s">
        <v>162</v>
      </c>
      <c r="W22" s="1">
        <v>44533.453148148146</v>
      </c>
      <c r="X22">
        <v>641</v>
      </c>
      <c r="Y22">
        <v>81</v>
      </c>
      <c r="Z22">
        <v>0</v>
      </c>
      <c r="AA22">
        <v>81</v>
      </c>
      <c r="AB22">
        <v>52</v>
      </c>
      <c r="AC22">
        <v>22</v>
      </c>
      <c r="AD22">
        <v>85</v>
      </c>
      <c r="AE22">
        <v>0</v>
      </c>
      <c r="AF22">
        <v>0</v>
      </c>
      <c r="AG22">
        <v>0</v>
      </c>
      <c r="AH22" t="s">
        <v>163</v>
      </c>
      <c r="AI22" s="1">
        <v>44533.482048611113</v>
      </c>
      <c r="AJ22">
        <v>382</v>
      </c>
      <c r="AK22">
        <v>1</v>
      </c>
      <c r="AL22">
        <v>0</v>
      </c>
      <c r="AM22">
        <v>1</v>
      </c>
      <c r="AN22">
        <v>52</v>
      </c>
      <c r="AO22">
        <v>1</v>
      </c>
      <c r="AP22">
        <v>84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164</v>
      </c>
      <c r="B23" t="s">
        <v>80</v>
      </c>
      <c r="C23" t="s">
        <v>165</v>
      </c>
      <c r="D23" t="s">
        <v>82</v>
      </c>
      <c r="E23" s="2" t="str">
        <f>HYPERLINK("capsilon://?command=openfolder&amp;siteaddress=FAM.docvelocity-na8.net&amp;folderid=FX2AC85EF9-48BD-D51A-A5F2-E1588ACABA80","FX21127")</f>
        <v>FX21127</v>
      </c>
      <c r="F23" t="s">
        <v>19</v>
      </c>
      <c r="G23" t="s">
        <v>19</v>
      </c>
      <c r="H23" t="s">
        <v>83</v>
      </c>
      <c r="I23" t="s">
        <v>166</v>
      </c>
      <c r="J23">
        <v>433</v>
      </c>
      <c r="K23" t="s">
        <v>85</v>
      </c>
      <c r="L23" t="s">
        <v>86</v>
      </c>
      <c r="M23" t="s">
        <v>87</v>
      </c>
      <c r="N23">
        <v>2</v>
      </c>
      <c r="O23" s="1">
        <v>44531.322187500002</v>
      </c>
      <c r="P23" s="1">
        <v>44531.55704861111</v>
      </c>
      <c r="Q23">
        <v>3281</v>
      </c>
      <c r="R23">
        <v>17011</v>
      </c>
      <c r="S23" t="b">
        <v>0</v>
      </c>
      <c r="T23" t="s">
        <v>88</v>
      </c>
      <c r="U23" t="b">
        <v>1</v>
      </c>
      <c r="V23" t="s">
        <v>104</v>
      </c>
      <c r="W23" s="1">
        <v>44531.427256944444</v>
      </c>
      <c r="X23">
        <v>8879</v>
      </c>
      <c r="Y23">
        <v>1447</v>
      </c>
      <c r="Z23">
        <v>0</v>
      </c>
      <c r="AA23">
        <v>1447</v>
      </c>
      <c r="AB23">
        <v>84</v>
      </c>
      <c r="AC23">
        <v>708</v>
      </c>
      <c r="AD23">
        <v>-1014</v>
      </c>
      <c r="AE23">
        <v>0</v>
      </c>
      <c r="AF23">
        <v>0</v>
      </c>
      <c r="AG23">
        <v>0</v>
      </c>
      <c r="AH23" t="s">
        <v>167</v>
      </c>
      <c r="AI23" s="1">
        <v>44531.55704861111</v>
      </c>
      <c r="AJ23">
        <v>6368</v>
      </c>
      <c r="AK23">
        <v>21</v>
      </c>
      <c r="AL23">
        <v>0</v>
      </c>
      <c r="AM23">
        <v>21</v>
      </c>
      <c r="AN23">
        <v>115</v>
      </c>
      <c r="AO23">
        <v>21</v>
      </c>
      <c r="AP23">
        <v>-1035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168</v>
      </c>
      <c r="B24" t="s">
        <v>80</v>
      </c>
      <c r="C24" t="s">
        <v>160</v>
      </c>
      <c r="D24" t="s">
        <v>82</v>
      </c>
      <c r="E24" s="2" t="str">
        <f>HYPERLINK("capsilon://?command=openfolder&amp;siteaddress=FAM.docvelocity-na8.net&amp;folderid=FXCBC13D51-DA69-D6AC-3BF2-563B9844C95A","FX211114604")</f>
        <v>FX211114604</v>
      </c>
      <c r="F24" t="s">
        <v>19</v>
      </c>
      <c r="G24" t="s">
        <v>19</v>
      </c>
      <c r="H24" t="s">
        <v>83</v>
      </c>
      <c r="I24" t="s">
        <v>169</v>
      </c>
      <c r="J24">
        <v>166</v>
      </c>
      <c r="K24" t="s">
        <v>85</v>
      </c>
      <c r="L24" t="s">
        <v>86</v>
      </c>
      <c r="M24" t="s">
        <v>87</v>
      </c>
      <c r="N24">
        <v>2</v>
      </c>
      <c r="O24" s="1">
        <v>44533.388749999998</v>
      </c>
      <c r="P24" s="1">
        <v>44533.487407407411</v>
      </c>
      <c r="Q24">
        <v>7467</v>
      </c>
      <c r="R24">
        <v>1057</v>
      </c>
      <c r="S24" t="b">
        <v>0</v>
      </c>
      <c r="T24" t="s">
        <v>88</v>
      </c>
      <c r="U24" t="b">
        <v>1</v>
      </c>
      <c r="V24" t="s">
        <v>162</v>
      </c>
      <c r="W24" s="1">
        <v>44533.456770833334</v>
      </c>
      <c r="X24">
        <v>312</v>
      </c>
      <c r="Y24">
        <v>81</v>
      </c>
      <c r="Z24">
        <v>0</v>
      </c>
      <c r="AA24">
        <v>81</v>
      </c>
      <c r="AB24">
        <v>52</v>
      </c>
      <c r="AC24">
        <v>23</v>
      </c>
      <c r="AD24">
        <v>85</v>
      </c>
      <c r="AE24">
        <v>0</v>
      </c>
      <c r="AF24">
        <v>0</v>
      </c>
      <c r="AG24">
        <v>0</v>
      </c>
      <c r="AH24" t="s">
        <v>95</v>
      </c>
      <c r="AI24" s="1">
        <v>44533.487407407411</v>
      </c>
      <c r="AJ24">
        <v>713</v>
      </c>
      <c r="AK24">
        <v>1</v>
      </c>
      <c r="AL24">
        <v>0</v>
      </c>
      <c r="AM24">
        <v>1</v>
      </c>
      <c r="AN24">
        <v>52</v>
      </c>
      <c r="AO24">
        <v>1</v>
      </c>
      <c r="AP24">
        <v>84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170</v>
      </c>
      <c r="B25" t="s">
        <v>80</v>
      </c>
      <c r="C25" t="s">
        <v>171</v>
      </c>
      <c r="D25" t="s">
        <v>82</v>
      </c>
      <c r="E25" s="2" t="str">
        <f>HYPERLINK("capsilon://?command=openfolder&amp;siteaddress=FAM.docvelocity-na8.net&amp;folderid=FX8E6DB557-380B-A0D9-4E20-D9C771E37D3C","FX211114469")</f>
        <v>FX211114469</v>
      </c>
      <c r="F25" t="s">
        <v>19</v>
      </c>
      <c r="G25" t="s">
        <v>19</v>
      </c>
      <c r="H25" t="s">
        <v>83</v>
      </c>
      <c r="I25" t="s">
        <v>172</v>
      </c>
      <c r="J25">
        <v>513</v>
      </c>
      <c r="K25" t="s">
        <v>85</v>
      </c>
      <c r="L25" t="s">
        <v>86</v>
      </c>
      <c r="M25" t="s">
        <v>87</v>
      </c>
      <c r="N25">
        <v>2</v>
      </c>
      <c r="O25" s="1">
        <v>44531.324131944442</v>
      </c>
      <c r="P25" s="1">
        <v>44531.442256944443</v>
      </c>
      <c r="Q25">
        <v>4180</v>
      </c>
      <c r="R25">
        <v>6026</v>
      </c>
      <c r="S25" t="b">
        <v>0</v>
      </c>
      <c r="T25" t="s">
        <v>88</v>
      </c>
      <c r="U25" t="b">
        <v>1</v>
      </c>
      <c r="V25" t="s">
        <v>99</v>
      </c>
      <c r="W25" s="1">
        <v>44531.370798611111</v>
      </c>
      <c r="X25">
        <v>3940</v>
      </c>
      <c r="Y25">
        <v>393</v>
      </c>
      <c r="Z25">
        <v>0</v>
      </c>
      <c r="AA25">
        <v>393</v>
      </c>
      <c r="AB25">
        <v>0</v>
      </c>
      <c r="AC25">
        <v>221</v>
      </c>
      <c r="AD25">
        <v>120</v>
      </c>
      <c r="AE25">
        <v>0</v>
      </c>
      <c r="AF25">
        <v>0</v>
      </c>
      <c r="AG25">
        <v>0</v>
      </c>
      <c r="AH25" t="s">
        <v>95</v>
      </c>
      <c r="AI25" s="1">
        <v>44531.442256944443</v>
      </c>
      <c r="AJ25">
        <v>2013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120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173</v>
      </c>
      <c r="B26" t="s">
        <v>80</v>
      </c>
      <c r="C26" t="s">
        <v>174</v>
      </c>
      <c r="D26" t="s">
        <v>82</v>
      </c>
      <c r="E26" s="2" t="str">
        <f>HYPERLINK("capsilon://?command=openfolder&amp;siteaddress=FAM.docvelocity-na8.net&amp;folderid=FX759A8681-0396-2F30-6C42-A38B0FC7B831","FX211114320")</f>
        <v>FX211114320</v>
      </c>
      <c r="F26" t="s">
        <v>19</v>
      </c>
      <c r="G26" t="s">
        <v>19</v>
      </c>
      <c r="H26" t="s">
        <v>83</v>
      </c>
      <c r="I26" t="s">
        <v>175</v>
      </c>
      <c r="J26">
        <v>184</v>
      </c>
      <c r="K26" t="s">
        <v>85</v>
      </c>
      <c r="L26" t="s">
        <v>86</v>
      </c>
      <c r="M26" t="s">
        <v>87</v>
      </c>
      <c r="N26">
        <v>2</v>
      </c>
      <c r="O26" s="1">
        <v>44533.392870370371</v>
      </c>
      <c r="P26" s="1">
        <v>44533.494155092594</v>
      </c>
      <c r="Q26">
        <v>5881</v>
      </c>
      <c r="R26">
        <v>2870</v>
      </c>
      <c r="S26" t="b">
        <v>0</v>
      </c>
      <c r="T26" t="s">
        <v>88</v>
      </c>
      <c r="U26" t="b">
        <v>1</v>
      </c>
      <c r="V26" t="s">
        <v>104</v>
      </c>
      <c r="W26" s="1">
        <v>44533.476539351854</v>
      </c>
      <c r="X26">
        <v>1769</v>
      </c>
      <c r="Y26">
        <v>299</v>
      </c>
      <c r="Z26">
        <v>0</v>
      </c>
      <c r="AA26">
        <v>299</v>
      </c>
      <c r="AB26">
        <v>0</v>
      </c>
      <c r="AC26">
        <v>211</v>
      </c>
      <c r="AD26">
        <v>-115</v>
      </c>
      <c r="AE26">
        <v>0</v>
      </c>
      <c r="AF26">
        <v>0</v>
      </c>
      <c r="AG26">
        <v>0</v>
      </c>
      <c r="AH26" t="s">
        <v>163</v>
      </c>
      <c r="AI26" s="1">
        <v>44533.494155092594</v>
      </c>
      <c r="AJ26">
        <v>1045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-115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176</v>
      </c>
      <c r="B27" t="s">
        <v>80</v>
      </c>
      <c r="C27" t="s">
        <v>177</v>
      </c>
      <c r="D27" t="s">
        <v>82</v>
      </c>
      <c r="E27" s="2" t="str">
        <f>HYPERLINK("capsilon://?command=openfolder&amp;siteaddress=FAM.docvelocity-na8.net&amp;folderid=FX412EE707-099B-1B89-C632-3C038FFECE01","FX211115109")</f>
        <v>FX211115109</v>
      </c>
      <c r="F27" t="s">
        <v>19</v>
      </c>
      <c r="G27" t="s">
        <v>19</v>
      </c>
      <c r="H27" t="s">
        <v>83</v>
      </c>
      <c r="I27" t="s">
        <v>178</v>
      </c>
      <c r="J27">
        <v>142</v>
      </c>
      <c r="K27" t="s">
        <v>85</v>
      </c>
      <c r="L27" t="s">
        <v>86</v>
      </c>
      <c r="M27" t="s">
        <v>87</v>
      </c>
      <c r="N27">
        <v>2</v>
      </c>
      <c r="O27" s="1">
        <v>44533.394224537034</v>
      </c>
      <c r="P27" s="1">
        <v>44533.499895833331</v>
      </c>
      <c r="Q27">
        <v>7523</v>
      </c>
      <c r="R27">
        <v>1607</v>
      </c>
      <c r="S27" t="b">
        <v>0</v>
      </c>
      <c r="T27" t="s">
        <v>88</v>
      </c>
      <c r="U27" t="b">
        <v>1</v>
      </c>
      <c r="V27" t="s">
        <v>162</v>
      </c>
      <c r="W27" s="1">
        <v>44533.466550925928</v>
      </c>
      <c r="X27">
        <v>844</v>
      </c>
      <c r="Y27">
        <v>118</v>
      </c>
      <c r="Z27">
        <v>0</v>
      </c>
      <c r="AA27">
        <v>118</v>
      </c>
      <c r="AB27">
        <v>0</v>
      </c>
      <c r="AC27">
        <v>37</v>
      </c>
      <c r="AD27">
        <v>24</v>
      </c>
      <c r="AE27">
        <v>0</v>
      </c>
      <c r="AF27">
        <v>0</v>
      </c>
      <c r="AG27">
        <v>0</v>
      </c>
      <c r="AH27" t="s">
        <v>109</v>
      </c>
      <c r="AI27" s="1">
        <v>44533.499895833331</v>
      </c>
      <c r="AJ27">
        <v>597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22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179</v>
      </c>
      <c r="B28" t="s">
        <v>80</v>
      </c>
      <c r="C28" t="s">
        <v>180</v>
      </c>
      <c r="D28" t="s">
        <v>82</v>
      </c>
      <c r="E28" s="2" t="str">
        <f>HYPERLINK("capsilon://?command=openfolder&amp;siteaddress=FAM.docvelocity-na8.net&amp;folderid=FXEC6E7677-F1B1-BB63-5D1D-693472B7B230","FX211115089")</f>
        <v>FX211115089</v>
      </c>
      <c r="F28" t="s">
        <v>19</v>
      </c>
      <c r="G28" t="s">
        <v>19</v>
      </c>
      <c r="H28" t="s">
        <v>83</v>
      </c>
      <c r="I28" t="s">
        <v>181</v>
      </c>
      <c r="J28">
        <v>56</v>
      </c>
      <c r="K28" t="s">
        <v>85</v>
      </c>
      <c r="L28" t="s">
        <v>86</v>
      </c>
      <c r="M28" t="s">
        <v>87</v>
      </c>
      <c r="N28">
        <v>2</v>
      </c>
      <c r="O28" s="1">
        <v>44533.394490740742</v>
      </c>
      <c r="P28" s="1">
        <v>44533.497557870367</v>
      </c>
      <c r="Q28">
        <v>8459</v>
      </c>
      <c r="R28">
        <v>446</v>
      </c>
      <c r="S28" t="b">
        <v>0</v>
      </c>
      <c r="T28" t="s">
        <v>88</v>
      </c>
      <c r="U28" t="b">
        <v>1</v>
      </c>
      <c r="V28" t="s">
        <v>155</v>
      </c>
      <c r="W28" s="1">
        <v>44533.470775462964</v>
      </c>
      <c r="X28">
        <v>137</v>
      </c>
      <c r="Y28">
        <v>42</v>
      </c>
      <c r="Z28">
        <v>0</v>
      </c>
      <c r="AA28">
        <v>42</v>
      </c>
      <c r="AB28">
        <v>0</v>
      </c>
      <c r="AC28">
        <v>10</v>
      </c>
      <c r="AD28">
        <v>14</v>
      </c>
      <c r="AE28">
        <v>0</v>
      </c>
      <c r="AF28">
        <v>0</v>
      </c>
      <c r="AG28">
        <v>0</v>
      </c>
      <c r="AH28" t="s">
        <v>163</v>
      </c>
      <c r="AI28" s="1">
        <v>44533.497557870367</v>
      </c>
      <c r="AJ28">
        <v>293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182</v>
      </c>
      <c r="B29" t="s">
        <v>80</v>
      </c>
      <c r="C29" t="s">
        <v>183</v>
      </c>
      <c r="D29" t="s">
        <v>82</v>
      </c>
      <c r="E29" s="2" t="str">
        <f>HYPERLINK("capsilon://?command=openfolder&amp;siteaddress=FAM.docvelocity-na8.net&amp;folderid=FX0EABD8C8-404E-D980-709E-590646CF3E04","FX211114151")</f>
        <v>FX211114151</v>
      </c>
      <c r="F29" t="s">
        <v>19</v>
      </c>
      <c r="G29" t="s">
        <v>19</v>
      </c>
      <c r="H29" t="s">
        <v>83</v>
      </c>
      <c r="I29" t="s">
        <v>184</v>
      </c>
      <c r="J29">
        <v>177</v>
      </c>
      <c r="K29" t="s">
        <v>85</v>
      </c>
      <c r="L29" t="s">
        <v>86</v>
      </c>
      <c r="M29" t="s">
        <v>87</v>
      </c>
      <c r="N29">
        <v>2</v>
      </c>
      <c r="O29" s="1">
        <v>44531.32608796296</v>
      </c>
      <c r="P29" s="1">
        <v>44531.483900462961</v>
      </c>
      <c r="Q29">
        <v>8673</v>
      </c>
      <c r="R29">
        <v>4962</v>
      </c>
      <c r="S29" t="b">
        <v>0</v>
      </c>
      <c r="T29" t="s">
        <v>88</v>
      </c>
      <c r="U29" t="b">
        <v>1</v>
      </c>
      <c r="V29" t="s">
        <v>108</v>
      </c>
      <c r="W29" s="1">
        <v>44531.362025462964</v>
      </c>
      <c r="X29">
        <v>2202</v>
      </c>
      <c r="Y29">
        <v>276</v>
      </c>
      <c r="Z29">
        <v>0</v>
      </c>
      <c r="AA29">
        <v>276</v>
      </c>
      <c r="AB29">
        <v>0</v>
      </c>
      <c r="AC29">
        <v>172</v>
      </c>
      <c r="AD29">
        <v>-99</v>
      </c>
      <c r="AE29">
        <v>0</v>
      </c>
      <c r="AF29">
        <v>0</v>
      </c>
      <c r="AG29">
        <v>0</v>
      </c>
      <c r="AH29" t="s">
        <v>95</v>
      </c>
      <c r="AI29" s="1">
        <v>44531.483900462961</v>
      </c>
      <c r="AJ29">
        <v>2544</v>
      </c>
      <c r="AK29">
        <v>4</v>
      </c>
      <c r="AL29">
        <v>0</v>
      </c>
      <c r="AM29">
        <v>4</v>
      </c>
      <c r="AN29">
        <v>0</v>
      </c>
      <c r="AO29">
        <v>6</v>
      </c>
      <c r="AP29">
        <v>-103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185</v>
      </c>
      <c r="B30" t="s">
        <v>80</v>
      </c>
      <c r="C30" t="s">
        <v>186</v>
      </c>
      <c r="D30" t="s">
        <v>82</v>
      </c>
      <c r="E30" s="2" t="str">
        <f>HYPERLINK("capsilon://?command=openfolder&amp;siteaddress=FAM.docvelocity-na8.net&amp;folderid=FX4F9D35BC-11FB-DA05-38A4-3889750F30B7","FX211113609")</f>
        <v>FX211113609</v>
      </c>
      <c r="F30" t="s">
        <v>19</v>
      </c>
      <c r="G30" t="s">
        <v>19</v>
      </c>
      <c r="H30" t="s">
        <v>83</v>
      </c>
      <c r="I30" t="s">
        <v>187</v>
      </c>
      <c r="J30">
        <v>64</v>
      </c>
      <c r="K30" t="s">
        <v>85</v>
      </c>
      <c r="L30" t="s">
        <v>86</v>
      </c>
      <c r="M30" t="s">
        <v>87</v>
      </c>
      <c r="N30">
        <v>2</v>
      </c>
      <c r="O30" s="1">
        <v>44531.32675925926</v>
      </c>
      <c r="P30" s="1">
        <v>44531.381724537037</v>
      </c>
      <c r="Q30">
        <v>3897</v>
      </c>
      <c r="R30">
        <v>852</v>
      </c>
      <c r="S30" t="b">
        <v>0</v>
      </c>
      <c r="T30" t="s">
        <v>88</v>
      </c>
      <c r="U30" t="b">
        <v>1</v>
      </c>
      <c r="V30" t="s">
        <v>113</v>
      </c>
      <c r="W30" s="1">
        <v>44531.337546296294</v>
      </c>
      <c r="X30">
        <v>469</v>
      </c>
      <c r="Y30">
        <v>72</v>
      </c>
      <c r="Z30">
        <v>0</v>
      </c>
      <c r="AA30">
        <v>72</v>
      </c>
      <c r="AB30">
        <v>0</v>
      </c>
      <c r="AC30">
        <v>38</v>
      </c>
      <c r="AD30">
        <v>-8</v>
      </c>
      <c r="AE30">
        <v>0</v>
      </c>
      <c r="AF30">
        <v>0</v>
      </c>
      <c r="AG30">
        <v>0</v>
      </c>
      <c r="AH30" t="s">
        <v>163</v>
      </c>
      <c r="AI30" s="1">
        <v>44531.381724537037</v>
      </c>
      <c r="AJ30">
        <v>383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-8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188</v>
      </c>
      <c r="B31" t="s">
        <v>80</v>
      </c>
      <c r="C31" t="s">
        <v>180</v>
      </c>
      <c r="D31" t="s">
        <v>82</v>
      </c>
      <c r="E31" s="2" t="str">
        <f>HYPERLINK("capsilon://?command=openfolder&amp;siteaddress=FAM.docvelocity-na8.net&amp;folderid=FXEC6E7677-F1B1-BB63-5D1D-693472B7B230","FX211115089")</f>
        <v>FX211115089</v>
      </c>
      <c r="F31" t="s">
        <v>19</v>
      </c>
      <c r="G31" t="s">
        <v>19</v>
      </c>
      <c r="H31" t="s">
        <v>83</v>
      </c>
      <c r="I31" t="s">
        <v>189</v>
      </c>
      <c r="J31">
        <v>96</v>
      </c>
      <c r="K31" t="s">
        <v>85</v>
      </c>
      <c r="L31" t="s">
        <v>86</v>
      </c>
      <c r="M31" t="s">
        <v>87</v>
      </c>
      <c r="N31">
        <v>2</v>
      </c>
      <c r="O31" s="1">
        <v>44533.402499999997</v>
      </c>
      <c r="P31" s="1">
        <v>44533.504236111112</v>
      </c>
      <c r="Q31">
        <v>6718</v>
      </c>
      <c r="R31">
        <v>2072</v>
      </c>
      <c r="S31" t="b">
        <v>0</v>
      </c>
      <c r="T31" t="s">
        <v>88</v>
      </c>
      <c r="U31" t="b">
        <v>1</v>
      </c>
      <c r="V31" t="s">
        <v>155</v>
      </c>
      <c r="W31" s="1">
        <v>44533.488668981481</v>
      </c>
      <c r="X31">
        <v>1258</v>
      </c>
      <c r="Y31">
        <v>249</v>
      </c>
      <c r="Z31">
        <v>0</v>
      </c>
      <c r="AA31">
        <v>249</v>
      </c>
      <c r="AB31">
        <v>0</v>
      </c>
      <c r="AC31">
        <v>197</v>
      </c>
      <c r="AD31">
        <v>-153</v>
      </c>
      <c r="AE31">
        <v>0</v>
      </c>
      <c r="AF31">
        <v>0</v>
      </c>
      <c r="AG31">
        <v>0</v>
      </c>
      <c r="AH31" t="s">
        <v>163</v>
      </c>
      <c r="AI31" s="1">
        <v>44533.504236111112</v>
      </c>
      <c r="AJ31">
        <v>576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-153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HYPERLINK("capsilon://?command=openfolder&amp;siteaddress=FAM.docvelocity-na8.net&amp;folderid=FXBBB82099-E33B-A548-7DF7-B15E6CC655F7","FX2112671")</f>
        <v>FX2112671</v>
      </c>
      <c r="F32" t="s">
        <v>19</v>
      </c>
      <c r="G32" t="s">
        <v>19</v>
      </c>
      <c r="H32" t="s">
        <v>83</v>
      </c>
      <c r="I32" t="s">
        <v>192</v>
      </c>
      <c r="J32">
        <v>28</v>
      </c>
      <c r="K32" t="s">
        <v>85</v>
      </c>
      <c r="L32" t="s">
        <v>86</v>
      </c>
      <c r="M32" t="s">
        <v>82</v>
      </c>
      <c r="N32">
        <v>2</v>
      </c>
      <c r="O32" s="1">
        <v>44533.423043981478</v>
      </c>
      <c r="P32" s="1">
        <v>44533.442777777775</v>
      </c>
      <c r="Q32">
        <v>1547</v>
      </c>
      <c r="R32">
        <v>158</v>
      </c>
      <c r="S32" t="b">
        <v>0</v>
      </c>
      <c r="T32" t="s">
        <v>193</v>
      </c>
      <c r="U32" t="b">
        <v>0</v>
      </c>
      <c r="V32" t="s">
        <v>144</v>
      </c>
      <c r="W32" s="1">
        <v>44533.441168981481</v>
      </c>
      <c r="X32">
        <v>137</v>
      </c>
      <c r="Y32">
        <v>21</v>
      </c>
      <c r="Z32">
        <v>0</v>
      </c>
      <c r="AA32">
        <v>21</v>
      </c>
      <c r="AB32">
        <v>0</v>
      </c>
      <c r="AC32">
        <v>2</v>
      </c>
      <c r="AD32">
        <v>7</v>
      </c>
      <c r="AE32">
        <v>0</v>
      </c>
      <c r="AF32">
        <v>0</v>
      </c>
      <c r="AG32">
        <v>0</v>
      </c>
      <c r="AH32" t="s">
        <v>193</v>
      </c>
      <c r="AI32" s="1">
        <v>44533.442777777775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194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HYPERLINK("capsilon://?command=openfolder&amp;siteaddress=FAM.docvelocity-na8.net&amp;folderid=FXBBB82099-E33B-A548-7DF7-B15E6CC655F7","FX2112671")</f>
        <v>FX2112671</v>
      </c>
      <c r="F33" t="s">
        <v>19</v>
      </c>
      <c r="G33" t="s">
        <v>19</v>
      </c>
      <c r="H33" t="s">
        <v>83</v>
      </c>
      <c r="I33" t="s">
        <v>195</v>
      </c>
      <c r="J33">
        <v>43</v>
      </c>
      <c r="K33" t="s">
        <v>85</v>
      </c>
      <c r="L33" t="s">
        <v>86</v>
      </c>
      <c r="M33" t="s">
        <v>87</v>
      </c>
      <c r="N33">
        <v>2</v>
      </c>
      <c r="O33" s="1">
        <v>44533.423981481479</v>
      </c>
      <c r="P33" s="1">
        <v>44533.453796296293</v>
      </c>
      <c r="Q33">
        <v>1887</v>
      </c>
      <c r="R33">
        <v>689</v>
      </c>
      <c r="S33" t="b">
        <v>0</v>
      </c>
      <c r="T33" t="s">
        <v>88</v>
      </c>
      <c r="U33" t="b">
        <v>0</v>
      </c>
      <c r="V33" t="s">
        <v>144</v>
      </c>
      <c r="W33" s="1">
        <v>44533.442696759259</v>
      </c>
      <c r="X33">
        <v>132</v>
      </c>
      <c r="Y33">
        <v>44</v>
      </c>
      <c r="Z33">
        <v>0</v>
      </c>
      <c r="AA33">
        <v>44</v>
      </c>
      <c r="AB33">
        <v>0</v>
      </c>
      <c r="AC33">
        <v>24</v>
      </c>
      <c r="AD33">
        <v>-1</v>
      </c>
      <c r="AE33">
        <v>0</v>
      </c>
      <c r="AF33">
        <v>0</v>
      </c>
      <c r="AG33">
        <v>0</v>
      </c>
      <c r="AH33" t="s">
        <v>95</v>
      </c>
      <c r="AI33" s="1">
        <v>44533.453796296293</v>
      </c>
      <c r="AJ33">
        <v>557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196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HYPERLINK("capsilon://?command=openfolder&amp;siteaddress=FAM.docvelocity-na8.net&amp;folderid=FXBBB82099-E33B-A548-7DF7-B15E6CC655F7","FX2112671")</f>
        <v>FX2112671</v>
      </c>
      <c r="F34" t="s">
        <v>19</v>
      </c>
      <c r="G34" t="s">
        <v>19</v>
      </c>
      <c r="H34" t="s">
        <v>83</v>
      </c>
      <c r="I34" t="s">
        <v>197</v>
      </c>
      <c r="J34">
        <v>38</v>
      </c>
      <c r="K34" t="s">
        <v>85</v>
      </c>
      <c r="L34" t="s">
        <v>86</v>
      </c>
      <c r="M34" t="s">
        <v>87</v>
      </c>
      <c r="N34">
        <v>2</v>
      </c>
      <c r="O34" s="1">
        <v>44533.439953703702</v>
      </c>
      <c r="P34" s="1">
        <v>44533.454594907409</v>
      </c>
      <c r="Q34">
        <v>800</v>
      </c>
      <c r="R34">
        <v>465</v>
      </c>
      <c r="S34" t="b">
        <v>0</v>
      </c>
      <c r="T34" t="s">
        <v>88</v>
      </c>
      <c r="U34" t="b">
        <v>0</v>
      </c>
      <c r="V34" t="s">
        <v>144</v>
      </c>
      <c r="W34" s="1">
        <v>44533.444143518522</v>
      </c>
      <c r="X34">
        <v>124</v>
      </c>
      <c r="Y34">
        <v>36</v>
      </c>
      <c r="Z34">
        <v>0</v>
      </c>
      <c r="AA34">
        <v>36</v>
      </c>
      <c r="AB34">
        <v>0</v>
      </c>
      <c r="AC34">
        <v>21</v>
      </c>
      <c r="AD34">
        <v>2</v>
      </c>
      <c r="AE34">
        <v>0</v>
      </c>
      <c r="AF34">
        <v>0</v>
      </c>
      <c r="AG34">
        <v>0</v>
      </c>
      <c r="AH34" t="s">
        <v>109</v>
      </c>
      <c r="AI34" s="1">
        <v>44533.454594907409</v>
      </c>
      <c r="AJ34">
        <v>341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198</v>
      </c>
      <c r="B35" t="s">
        <v>80</v>
      </c>
      <c r="C35" t="s">
        <v>191</v>
      </c>
      <c r="D35" t="s">
        <v>82</v>
      </c>
      <c r="E35" s="2" t="str">
        <f>HYPERLINK("capsilon://?command=openfolder&amp;siteaddress=FAM.docvelocity-na8.net&amp;folderid=FXBBB82099-E33B-A548-7DF7-B15E6CC655F7","FX2112671")</f>
        <v>FX2112671</v>
      </c>
      <c r="F35" t="s">
        <v>19</v>
      </c>
      <c r="G35" t="s">
        <v>19</v>
      </c>
      <c r="H35" t="s">
        <v>83</v>
      </c>
      <c r="I35" t="s">
        <v>199</v>
      </c>
      <c r="J35">
        <v>55</v>
      </c>
      <c r="K35" t="s">
        <v>85</v>
      </c>
      <c r="L35" t="s">
        <v>86</v>
      </c>
      <c r="M35" t="s">
        <v>87</v>
      </c>
      <c r="N35">
        <v>2</v>
      </c>
      <c r="O35" s="1">
        <v>44533.44021990741</v>
      </c>
      <c r="P35" s="1">
        <v>44533.507256944446</v>
      </c>
      <c r="Q35">
        <v>5224</v>
      </c>
      <c r="R35">
        <v>568</v>
      </c>
      <c r="S35" t="b">
        <v>0</v>
      </c>
      <c r="T35" t="s">
        <v>88</v>
      </c>
      <c r="U35" t="b">
        <v>0</v>
      </c>
      <c r="V35" t="s">
        <v>144</v>
      </c>
      <c r="W35" s="1">
        <v>44533.447708333333</v>
      </c>
      <c r="X35">
        <v>308</v>
      </c>
      <c r="Y35">
        <v>57</v>
      </c>
      <c r="Z35">
        <v>0</v>
      </c>
      <c r="AA35">
        <v>57</v>
      </c>
      <c r="AB35">
        <v>0</v>
      </c>
      <c r="AC35">
        <v>31</v>
      </c>
      <c r="AD35">
        <v>-2</v>
      </c>
      <c r="AE35">
        <v>0</v>
      </c>
      <c r="AF35">
        <v>0</v>
      </c>
      <c r="AG35">
        <v>0</v>
      </c>
      <c r="AH35" t="s">
        <v>163</v>
      </c>
      <c r="AI35" s="1">
        <v>44533.507256944446</v>
      </c>
      <c r="AJ35">
        <v>260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200</v>
      </c>
      <c r="B36" t="s">
        <v>80</v>
      </c>
      <c r="C36" t="s">
        <v>201</v>
      </c>
      <c r="D36" t="s">
        <v>82</v>
      </c>
      <c r="E36" s="2" t="str">
        <f>HYPERLINK("capsilon://?command=openfolder&amp;siteaddress=FAM.docvelocity-na8.net&amp;folderid=FX0A72E1E6-F912-57B1-6EA5-204B5B12153D","FX21123559")</f>
        <v>FX21123559</v>
      </c>
      <c r="F36" t="s">
        <v>19</v>
      </c>
      <c r="G36" t="s">
        <v>19</v>
      </c>
      <c r="H36" t="s">
        <v>83</v>
      </c>
      <c r="I36" t="s">
        <v>202</v>
      </c>
      <c r="J36">
        <v>28</v>
      </c>
      <c r="K36" t="s">
        <v>85</v>
      </c>
      <c r="L36" t="s">
        <v>86</v>
      </c>
      <c r="M36" t="s">
        <v>87</v>
      </c>
      <c r="N36">
        <v>1</v>
      </c>
      <c r="O36" s="1">
        <v>44533.453819444447</v>
      </c>
      <c r="P36" s="1">
        <v>44533.497824074075</v>
      </c>
      <c r="Q36">
        <v>3168</v>
      </c>
      <c r="R36">
        <v>634</v>
      </c>
      <c r="S36" t="b">
        <v>0</v>
      </c>
      <c r="T36" t="s">
        <v>88</v>
      </c>
      <c r="U36" t="b">
        <v>0</v>
      </c>
      <c r="V36" t="s">
        <v>155</v>
      </c>
      <c r="W36" s="1">
        <v>44533.497824074075</v>
      </c>
      <c r="X36">
        <v>66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28</v>
      </c>
      <c r="AE36">
        <v>21</v>
      </c>
      <c r="AF36">
        <v>0</v>
      </c>
      <c r="AG36">
        <v>2</v>
      </c>
      <c r="AH36" t="s">
        <v>88</v>
      </c>
      <c r="AI36" t="s">
        <v>88</v>
      </c>
      <c r="AJ36" t="s">
        <v>88</v>
      </c>
      <c r="AK36" t="s">
        <v>88</v>
      </c>
      <c r="AL36" t="s">
        <v>88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203</v>
      </c>
      <c r="B37" t="s">
        <v>80</v>
      </c>
      <c r="C37" t="s">
        <v>201</v>
      </c>
      <c r="D37" t="s">
        <v>82</v>
      </c>
      <c r="E37" s="2" t="str">
        <f>HYPERLINK("capsilon://?command=openfolder&amp;siteaddress=FAM.docvelocity-na8.net&amp;folderid=FX0A72E1E6-F912-57B1-6EA5-204B5B12153D","FX21123559")</f>
        <v>FX21123559</v>
      </c>
      <c r="F37" t="s">
        <v>19</v>
      </c>
      <c r="G37" t="s">
        <v>19</v>
      </c>
      <c r="H37" t="s">
        <v>83</v>
      </c>
      <c r="I37" t="s">
        <v>204</v>
      </c>
      <c r="J37">
        <v>97</v>
      </c>
      <c r="K37" t="s">
        <v>85</v>
      </c>
      <c r="L37" t="s">
        <v>86</v>
      </c>
      <c r="M37" t="s">
        <v>87</v>
      </c>
      <c r="N37">
        <v>1</v>
      </c>
      <c r="O37" s="1">
        <v>44533.455543981479</v>
      </c>
      <c r="P37" s="1">
        <v>44533.498680555553</v>
      </c>
      <c r="Q37">
        <v>3233</v>
      </c>
      <c r="R37">
        <v>494</v>
      </c>
      <c r="S37" t="b">
        <v>0</v>
      </c>
      <c r="T37" t="s">
        <v>88</v>
      </c>
      <c r="U37" t="b">
        <v>0</v>
      </c>
      <c r="V37" t="s">
        <v>155</v>
      </c>
      <c r="W37" s="1">
        <v>44533.498680555553</v>
      </c>
      <c r="X37">
        <v>73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97</v>
      </c>
      <c r="AE37">
        <v>92</v>
      </c>
      <c r="AF37">
        <v>0</v>
      </c>
      <c r="AG37">
        <v>2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205</v>
      </c>
      <c r="B38" t="s">
        <v>80</v>
      </c>
      <c r="C38" t="s">
        <v>206</v>
      </c>
      <c r="D38" t="s">
        <v>82</v>
      </c>
      <c r="E38" s="2" t="str">
        <f>HYPERLINK("capsilon://?command=openfolder&amp;siteaddress=FAM.docvelocity-na8.net&amp;folderid=FX17036014-2758-EF9B-7348-F67737226709","FX2112150")</f>
        <v>FX2112150</v>
      </c>
      <c r="F38" t="s">
        <v>19</v>
      </c>
      <c r="G38" t="s">
        <v>19</v>
      </c>
      <c r="H38" t="s">
        <v>83</v>
      </c>
      <c r="I38" t="s">
        <v>207</v>
      </c>
      <c r="J38">
        <v>56</v>
      </c>
      <c r="K38" t="s">
        <v>85</v>
      </c>
      <c r="L38" t="s">
        <v>86</v>
      </c>
      <c r="M38" t="s">
        <v>87</v>
      </c>
      <c r="N38">
        <v>1</v>
      </c>
      <c r="O38" s="1">
        <v>44533.463217592594</v>
      </c>
      <c r="P38" s="1">
        <v>44533.503206018519</v>
      </c>
      <c r="Q38">
        <v>2820</v>
      </c>
      <c r="R38">
        <v>635</v>
      </c>
      <c r="S38" t="b">
        <v>0</v>
      </c>
      <c r="T38" t="s">
        <v>88</v>
      </c>
      <c r="U38" t="b">
        <v>0</v>
      </c>
      <c r="V38" t="s">
        <v>155</v>
      </c>
      <c r="W38" s="1">
        <v>44533.503206018519</v>
      </c>
      <c r="X38">
        <v>221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56</v>
      </c>
      <c r="AE38">
        <v>42</v>
      </c>
      <c r="AF38">
        <v>0</v>
      </c>
      <c r="AG38">
        <v>7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208</v>
      </c>
      <c r="B39" t="s">
        <v>80</v>
      </c>
      <c r="C39" t="s">
        <v>206</v>
      </c>
      <c r="D39" t="s">
        <v>82</v>
      </c>
      <c r="E39" s="2" t="str">
        <f>HYPERLINK("capsilon://?command=openfolder&amp;siteaddress=FAM.docvelocity-na8.net&amp;folderid=FX17036014-2758-EF9B-7348-F67737226709","FX2112150")</f>
        <v>FX2112150</v>
      </c>
      <c r="F39" t="s">
        <v>19</v>
      </c>
      <c r="G39" t="s">
        <v>19</v>
      </c>
      <c r="H39" t="s">
        <v>83</v>
      </c>
      <c r="I39" t="s">
        <v>209</v>
      </c>
      <c r="J39">
        <v>112</v>
      </c>
      <c r="K39" t="s">
        <v>85</v>
      </c>
      <c r="L39" t="s">
        <v>86</v>
      </c>
      <c r="M39" t="s">
        <v>87</v>
      </c>
      <c r="N39">
        <v>1</v>
      </c>
      <c r="O39" s="1">
        <v>44533.464826388888</v>
      </c>
      <c r="P39" s="1">
        <v>44533.500648148147</v>
      </c>
      <c r="Q39">
        <v>2663</v>
      </c>
      <c r="R39">
        <v>432</v>
      </c>
      <c r="S39" t="b">
        <v>0</v>
      </c>
      <c r="T39" t="s">
        <v>88</v>
      </c>
      <c r="U39" t="b">
        <v>0</v>
      </c>
      <c r="V39" t="s">
        <v>155</v>
      </c>
      <c r="W39" s="1">
        <v>44533.500648148147</v>
      </c>
      <c r="X39">
        <v>169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112</v>
      </c>
      <c r="AE39">
        <v>102</v>
      </c>
      <c r="AF39">
        <v>0</v>
      </c>
      <c r="AG39">
        <v>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210</v>
      </c>
      <c r="B40" t="s">
        <v>80</v>
      </c>
      <c r="C40" t="s">
        <v>211</v>
      </c>
      <c r="D40" t="s">
        <v>82</v>
      </c>
      <c r="E40" s="2" t="str">
        <f>HYPERLINK("capsilon://?command=openfolder&amp;siteaddress=FAM.docvelocity-na8.net&amp;folderid=FX75C1B66A-F772-F423-6F49-1F5BEC10BD29","FX211114436")</f>
        <v>FX211114436</v>
      </c>
      <c r="F40" t="s">
        <v>19</v>
      </c>
      <c r="G40" t="s">
        <v>19</v>
      </c>
      <c r="H40" t="s">
        <v>83</v>
      </c>
      <c r="I40" t="s">
        <v>212</v>
      </c>
      <c r="J40">
        <v>49</v>
      </c>
      <c r="K40" t="s">
        <v>85</v>
      </c>
      <c r="L40" t="s">
        <v>86</v>
      </c>
      <c r="M40" t="s">
        <v>87</v>
      </c>
      <c r="N40">
        <v>1</v>
      </c>
      <c r="O40" s="1">
        <v>44533.476412037038</v>
      </c>
      <c r="P40" s="1">
        <v>44533.504270833335</v>
      </c>
      <c r="Q40">
        <v>2123</v>
      </c>
      <c r="R40">
        <v>284</v>
      </c>
      <c r="S40" t="b">
        <v>0</v>
      </c>
      <c r="T40" t="s">
        <v>88</v>
      </c>
      <c r="U40" t="b">
        <v>0</v>
      </c>
      <c r="V40" t="s">
        <v>155</v>
      </c>
      <c r="W40" s="1">
        <v>44533.504270833335</v>
      </c>
      <c r="X40">
        <v>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49</v>
      </c>
      <c r="AE40">
        <v>44</v>
      </c>
      <c r="AF40">
        <v>0</v>
      </c>
      <c r="AG40">
        <v>4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213</v>
      </c>
      <c r="B41" t="s">
        <v>80</v>
      </c>
      <c r="C41" t="s">
        <v>214</v>
      </c>
      <c r="D41" t="s">
        <v>82</v>
      </c>
      <c r="E41" s="2" t="str">
        <f>HYPERLINK("capsilon://?command=openfolder&amp;siteaddress=FAM.docvelocity-na8.net&amp;folderid=FXAD01B4E4-359F-C8CE-E366-83ED7ABDD5FE","FX21123544")</f>
        <v>FX21123544</v>
      </c>
      <c r="F41" t="s">
        <v>19</v>
      </c>
      <c r="G41" t="s">
        <v>19</v>
      </c>
      <c r="H41" t="s">
        <v>83</v>
      </c>
      <c r="I41" t="s">
        <v>215</v>
      </c>
      <c r="J41">
        <v>28</v>
      </c>
      <c r="K41" t="s">
        <v>85</v>
      </c>
      <c r="L41" t="s">
        <v>86</v>
      </c>
      <c r="M41" t="s">
        <v>87</v>
      </c>
      <c r="N41">
        <v>2</v>
      </c>
      <c r="O41" s="1">
        <v>44533.478472222225</v>
      </c>
      <c r="P41" s="1">
        <v>44533.509421296294</v>
      </c>
      <c r="Q41">
        <v>2228</v>
      </c>
      <c r="R41">
        <v>446</v>
      </c>
      <c r="S41" t="b">
        <v>0</v>
      </c>
      <c r="T41" t="s">
        <v>88</v>
      </c>
      <c r="U41" t="b">
        <v>0</v>
      </c>
      <c r="V41" t="s">
        <v>104</v>
      </c>
      <c r="W41" s="1">
        <v>44533.484548611108</v>
      </c>
      <c r="X41">
        <v>255</v>
      </c>
      <c r="Y41">
        <v>21</v>
      </c>
      <c r="Z41">
        <v>0</v>
      </c>
      <c r="AA41">
        <v>21</v>
      </c>
      <c r="AB41">
        <v>0</v>
      </c>
      <c r="AC41">
        <v>11</v>
      </c>
      <c r="AD41">
        <v>7</v>
      </c>
      <c r="AE41">
        <v>0</v>
      </c>
      <c r="AF41">
        <v>0</v>
      </c>
      <c r="AG41">
        <v>0</v>
      </c>
      <c r="AH41" t="s">
        <v>163</v>
      </c>
      <c r="AI41" s="1">
        <v>44533.509421296294</v>
      </c>
      <c r="AJ41">
        <v>186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216</v>
      </c>
      <c r="B42" t="s">
        <v>80</v>
      </c>
      <c r="C42" t="s">
        <v>214</v>
      </c>
      <c r="D42" t="s">
        <v>82</v>
      </c>
      <c r="E42" s="2" t="str">
        <f>HYPERLINK("capsilon://?command=openfolder&amp;siteaddress=FAM.docvelocity-na8.net&amp;folderid=FXAD01B4E4-359F-C8CE-E366-83ED7ABDD5FE","FX21123544")</f>
        <v>FX21123544</v>
      </c>
      <c r="F42" t="s">
        <v>19</v>
      </c>
      <c r="G42" t="s">
        <v>19</v>
      </c>
      <c r="H42" t="s">
        <v>83</v>
      </c>
      <c r="I42" t="s">
        <v>217</v>
      </c>
      <c r="J42">
        <v>28</v>
      </c>
      <c r="K42" t="s">
        <v>85</v>
      </c>
      <c r="L42" t="s">
        <v>86</v>
      </c>
      <c r="M42" t="s">
        <v>87</v>
      </c>
      <c r="N42">
        <v>2</v>
      </c>
      <c r="O42" s="1">
        <v>44533.478622685187</v>
      </c>
      <c r="P42" s="1">
        <v>44533.512106481481</v>
      </c>
      <c r="Q42">
        <v>2443</v>
      </c>
      <c r="R42">
        <v>450</v>
      </c>
      <c r="S42" t="b">
        <v>0</v>
      </c>
      <c r="T42" t="s">
        <v>88</v>
      </c>
      <c r="U42" t="b">
        <v>0</v>
      </c>
      <c r="V42" t="s">
        <v>104</v>
      </c>
      <c r="W42" s="1">
        <v>44533.486377314817</v>
      </c>
      <c r="X42">
        <v>158</v>
      </c>
      <c r="Y42">
        <v>21</v>
      </c>
      <c r="Z42">
        <v>0</v>
      </c>
      <c r="AA42">
        <v>21</v>
      </c>
      <c r="AB42">
        <v>0</v>
      </c>
      <c r="AC42">
        <v>15</v>
      </c>
      <c r="AD42">
        <v>7</v>
      </c>
      <c r="AE42">
        <v>0</v>
      </c>
      <c r="AF42">
        <v>0</v>
      </c>
      <c r="AG42">
        <v>0</v>
      </c>
      <c r="AH42" t="s">
        <v>109</v>
      </c>
      <c r="AI42" s="1">
        <v>44533.512106481481</v>
      </c>
      <c r="AJ42">
        <v>292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6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218</v>
      </c>
      <c r="B43" t="s">
        <v>80</v>
      </c>
      <c r="C43" t="s">
        <v>214</v>
      </c>
      <c r="D43" t="s">
        <v>82</v>
      </c>
      <c r="E43" s="2" t="str">
        <f>HYPERLINK("capsilon://?command=openfolder&amp;siteaddress=FAM.docvelocity-na8.net&amp;folderid=FXAD01B4E4-359F-C8CE-E366-83ED7ABDD5FE","FX21123544")</f>
        <v>FX21123544</v>
      </c>
      <c r="F43" t="s">
        <v>19</v>
      </c>
      <c r="G43" t="s">
        <v>19</v>
      </c>
      <c r="H43" t="s">
        <v>83</v>
      </c>
      <c r="I43" t="s">
        <v>219</v>
      </c>
      <c r="J43">
        <v>28</v>
      </c>
      <c r="K43" t="s">
        <v>85</v>
      </c>
      <c r="L43" t="s">
        <v>86</v>
      </c>
      <c r="M43" t="s">
        <v>87</v>
      </c>
      <c r="N43">
        <v>2</v>
      </c>
      <c r="O43" s="1">
        <v>44533.478807870371</v>
      </c>
      <c r="P43" s="1">
        <v>44533.512418981481</v>
      </c>
      <c r="Q43">
        <v>2454</v>
      </c>
      <c r="R43">
        <v>450</v>
      </c>
      <c r="S43" t="b">
        <v>0</v>
      </c>
      <c r="T43" t="s">
        <v>88</v>
      </c>
      <c r="U43" t="b">
        <v>0</v>
      </c>
      <c r="V43" t="s">
        <v>104</v>
      </c>
      <c r="W43" s="1">
        <v>44533.488506944443</v>
      </c>
      <c r="X43">
        <v>183</v>
      </c>
      <c r="Y43">
        <v>21</v>
      </c>
      <c r="Z43">
        <v>0</v>
      </c>
      <c r="AA43">
        <v>21</v>
      </c>
      <c r="AB43">
        <v>0</v>
      </c>
      <c r="AC43">
        <v>14</v>
      </c>
      <c r="AD43">
        <v>7</v>
      </c>
      <c r="AE43">
        <v>0</v>
      </c>
      <c r="AF43">
        <v>0</v>
      </c>
      <c r="AG43">
        <v>0</v>
      </c>
      <c r="AH43" t="s">
        <v>90</v>
      </c>
      <c r="AI43" s="1">
        <v>44533.512418981481</v>
      </c>
      <c r="AJ43">
        <v>267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220</v>
      </c>
      <c r="B44" t="s">
        <v>80</v>
      </c>
      <c r="C44" t="s">
        <v>214</v>
      </c>
      <c r="D44" t="s">
        <v>82</v>
      </c>
      <c r="E44" s="2" t="str">
        <f>HYPERLINK("capsilon://?command=openfolder&amp;siteaddress=FAM.docvelocity-na8.net&amp;folderid=FXAD01B4E4-359F-C8CE-E366-83ED7ABDD5FE","FX21123544")</f>
        <v>FX21123544</v>
      </c>
      <c r="F44" t="s">
        <v>19</v>
      </c>
      <c r="G44" t="s">
        <v>19</v>
      </c>
      <c r="H44" t="s">
        <v>83</v>
      </c>
      <c r="I44" t="s">
        <v>221</v>
      </c>
      <c r="J44">
        <v>47</v>
      </c>
      <c r="K44" t="s">
        <v>85</v>
      </c>
      <c r="L44" t="s">
        <v>86</v>
      </c>
      <c r="M44" t="s">
        <v>87</v>
      </c>
      <c r="N44">
        <v>1</v>
      </c>
      <c r="O44" s="1">
        <v>44533.48</v>
      </c>
      <c r="P44" s="1">
        <v>44533.609363425923</v>
      </c>
      <c r="Q44">
        <v>10675</v>
      </c>
      <c r="R44">
        <v>502</v>
      </c>
      <c r="S44" t="b">
        <v>0</v>
      </c>
      <c r="T44" t="s">
        <v>88</v>
      </c>
      <c r="U44" t="b">
        <v>0</v>
      </c>
      <c r="V44" t="s">
        <v>222</v>
      </c>
      <c r="W44" s="1">
        <v>44533.609363425923</v>
      </c>
      <c r="X44">
        <v>75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47</v>
      </c>
      <c r="AE44">
        <v>42</v>
      </c>
      <c r="AF44">
        <v>0</v>
      </c>
      <c r="AG44">
        <v>2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HYPERLINK("capsilon://?command=openfolder&amp;siteaddress=FAM.docvelocity-na8.net&amp;folderid=FX93184D92-A503-B688-3A53-8B2515CF55AA","FX21123284")</f>
        <v>FX21123284</v>
      </c>
      <c r="F45" t="s">
        <v>19</v>
      </c>
      <c r="G45" t="s">
        <v>19</v>
      </c>
      <c r="H45" t="s">
        <v>83</v>
      </c>
      <c r="I45" t="s">
        <v>225</v>
      </c>
      <c r="J45">
        <v>155</v>
      </c>
      <c r="K45" t="s">
        <v>85</v>
      </c>
      <c r="L45" t="s">
        <v>86</v>
      </c>
      <c r="M45" t="s">
        <v>87</v>
      </c>
      <c r="N45">
        <v>1</v>
      </c>
      <c r="O45" s="1">
        <v>44533.483611111114</v>
      </c>
      <c r="P45" s="1">
        <v>44533.616631944446</v>
      </c>
      <c r="Q45">
        <v>10333</v>
      </c>
      <c r="R45">
        <v>1160</v>
      </c>
      <c r="S45" t="b">
        <v>0</v>
      </c>
      <c r="T45" t="s">
        <v>88</v>
      </c>
      <c r="U45" t="b">
        <v>0</v>
      </c>
      <c r="V45" t="s">
        <v>222</v>
      </c>
      <c r="W45" s="1">
        <v>44533.616631944446</v>
      </c>
      <c r="X45">
        <v>627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155</v>
      </c>
      <c r="AE45">
        <v>131</v>
      </c>
      <c r="AF45">
        <v>0</v>
      </c>
      <c r="AG45">
        <v>11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HYPERLINK("capsilon://?command=openfolder&amp;siteaddress=FAM.docvelocity-na8.net&amp;folderid=FXFADCDC5C-BA41-4D6E-38A4-7BDE5B764A37","FX2112838")</f>
        <v>FX2112838</v>
      </c>
      <c r="F46" t="s">
        <v>19</v>
      </c>
      <c r="G46" t="s">
        <v>19</v>
      </c>
      <c r="H46" t="s">
        <v>83</v>
      </c>
      <c r="I46" t="s">
        <v>228</v>
      </c>
      <c r="J46">
        <v>159</v>
      </c>
      <c r="K46" t="s">
        <v>85</v>
      </c>
      <c r="L46" t="s">
        <v>86</v>
      </c>
      <c r="M46" t="s">
        <v>87</v>
      </c>
      <c r="N46">
        <v>1</v>
      </c>
      <c r="O46" s="1">
        <v>44533.487743055557</v>
      </c>
      <c r="P46" s="1">
        <v>44533.612916666665</v>
      </c>
      <c r="Q46">
        <v>10119</v>
      </c>
      <c r="R46">
        <v>696</v>
      </c>
      <c r="S46" t="b">
        <v>0</v>
      </c>
      <c r="T46" t="s">
        <v>88</v>
      </c>
      <c r="U46" t="b">
        <v>0</v>
      </c>
      <c r="V46" t="s">
        <v>155</v>
      </c>
      <c r="W46" s="1">
        <v>44533.612916666665</v>
      </c>
      <c r="X46">
        <v>238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159</v>
      </c>
      <c r="AE46">
        <v>135</v>
      </c>
      <c r="AF46">
        <v>0</v>
      </c>
      <c r="AG46">
        <v>9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229</v>
      </c>
      <c r="B47" t="s">
        <v>80</v>
      </c>
      <c r="C47" t="s">
        <v>111</v>
      </c>
      <c r="D47" t="s">
        <v>82</v>
      </c>
      <c r="E47" s="2" t="str">
        <f>HYPERLINK("capsilon://?command=openfolder&amp;siteaddress=FAM.docvelocity-na8.net&amp;folderid=FXE45CE40E-5D99-B1CA-23D0-9FAAE96CABEE","FX21123370")</f>
        <v>FX21123370</v>
      </c>
      <c r="F47" t="s">
        <v>19</v>
      </c>
      <c r="G47" t="s">
        <v>19</v>
      </c>
      <c r="H47" t="s">
        <v>83</v>
      </c>
      <c r="I47" t="s">
        <v>230</v>
      </c>
      <c r="J47">
        <v>112</v>
      </c>
      <c r="K47" t="s">
        <v>85</v>
      </c>
      <c r="L47" t="s">
        <v>86</v>
      </c>
      <c r="M47" t="s">
        <v>87</v>
      </c>
      <c r="N47">
        <v>2</v>
      </c>
      <c r="O47" s="1">
        <v>44533.488842592589</v>
      </c>
      <c r="P47" s="1">
        <v>44533.516238425924</v>
      </c>
      <c r="Q47">
        <v>326</v>
      </c>
      <c r="R47">
        <v>2041</v>
      </c>
      <c r="S47" t="b">
        <v>0</v>
      </c>
      <c r="T47" t="s">
        <v>88</v>
      </c>
      <c r="U47" t="b">
        <v>0</v>
      </c>
      <c r="V47" t="s">
        <v>89</v>
      </c>
      <c r="W47" s="1">
        <v>44533.509293981479</v>
      </c>
      <c r="X47">
        <v>1027</v>
      </c>
      <c r="Y47">
        <v>156</v>
      </c>
      <c r="Z47">
        <v>0</v>
      </c>
      <c r="AA47">
        <v>156</v>
      </c>
      <c r="AB47">
        <v>0</v>
      </c>
      <c r="AC47">
        <v>45</v>
      </c>
      <c r="AD47">
        <v>-44</v>
      </c>
      <c r="AE47">
        <v>0</v>
      </c>
      <c r="AF47">
        <v>0</v>
      </c>
      <c r="AG47">
        <v>0</v>
      </c>
      <c r="AH47" t="s">
        <v>163</v>
      </c>
      <c r="AI47" s="1">
        <v>44533.516238425924</v>
      </c>
      <c r="AJ47">
        <v>588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-44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231</v>
      </c>
      <c r="B48" t="s">
        <v>80</v>
      </c>
      <c r="C48" t="s">
        <v>232</v>
      </c>
      <c r="D48" t="s">
        <v>82</v>
      </c>
      <c r="E48" s="2" t="str">
        <f>HYPERLINK("capsilon://?command=openfolder&amp;siteaddress=FAM.docvelocity-na8.net&amp;folderid=FXE8EAB5EC-18FD-483D-9CE5-037FFDFAB8C8","FX211112948")</f>
        <v>FX211112948</v>
      </c>
      <c r="F48" t="s">
        <v>19</v>
      </c>
      <c r="G48" t="s">
        <v>19</v>
      </c>
      <c r="H48" t="s">
        <v>83</v>
      </c>
      <c r="I48" t="s">
        <v>233</v>
      </c>
      <c r="J48">
        <v>30</v>
      </c>
      <c r="K48" t="s">
        <v>85</v>
      </c>
      <c r="L48" t="s">
        <v>86</v>
      </c>
      <c r="M48" t="s">
        <v>87</v>
      </c>
      <c r="N48">
        <v>2</v>
      </c>
      <c r="O48" s="1">
        <v>44533.489502314813</v>
      </c>
      <c r="P48" s="1">
        <v>44533.513379629629</v>
      </c>
      <c r="Q48">
        <v>1849</v>
      </c>
      <c r="R48">
        <v>214</v>
      </c>
      <c r="S48" t="b">
        <v>0</v>
      </c>
      <c r="T48" t="s">
        <v>88</v>
      </c>
      <c r="U48" t="b">
        <v>0</v>
      </c>
      <c r="V48" t="s">
        <v>162</v>
      </c>
      <c r="W48" s="1">
        <v>44533.491273148145</v>
      </c>
      <c r="X48">
        <v>105</v>
      </c>
      <c r="Y48">
        <v>9</v>
      </c>
      <c r="Z48">
        <v>0</v>
      </c>
      <c r="AA48">
        <v>9</v>
      </c>
      <c r="AB48">
        <v>0</v>
      </c>
      <c r="AC48">
        <v>3</v>
      </c>
      <c r="AD48">
        <v>21</v>
      </c>
      <c r="AE48">
        <v>0</v>
      </c>
      <c r="AF48">
        <v>0</v>
      </c>
      <c r="AG48">
        <v>0</v>
      </c>
      <c r="AH48" t="s">
        <v>109</v>
      </c>
      <c r="AI48" s="1">
        <v>44533.513379629629</v>
      </c>
      <c r="AJ48">
        <v>109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234</v>
      </c>
      <c r="B49" t="s">
        <v>80</v>
      </c>
      <c r="C49" t="s">
        <v>111</v>
      </c>
      <c r="D49" t="s">
        <v>82</v>
      </c>
      <c r="E49" s="2" t="str">
        <f>HYPERLINK("capsilon://?command=openfolder&amp;siteaddress=FAM.docvelocity-na8.net&amp;folderid=FXE45CE40E-5D99-B1CA-23D0-9FAAE96CABEE","FX21123370")</f>
        <v>FX21123370</v>
      </c>
      <c r="F49" t="s">
        <v>19</v>
      </c>
      <c r="G49" t="s">
        <v>19</v>
      </c>
      <c r="H49" t="s">
        <v>83</v>
      </c>
      <c r="I49" t="s">
        <v>235</v>
      </c>
      <c r="J49">
        <v>115</v>
      </c>
      <c r="K49" t="s">
        <v>85</v>
      </c>
      <c r="L49" t="s">
        <v>86</v>
      </c>
      <c r="M49" t="s">
        <v>87</v>
      </c>
      <c r="N49">
        <v>2</v>
      </c>
      <c r="O49" s="1">
        <v>44533.490081018521</v>
      </c>
      <c r="P49" s="1">
        <v>44533.520856481482</v>
      </c>
      <c r="Q49">
        <v>1465</v>
      </c>
      <c r="R49">
        <v>1194</v>
      </c>
      <c r="S49" t="b">
        <v>0</v>
      </c>
      <c r="T49" t="s">
        <v>88</v>
      </c>
      <c r="U49" t="b">
        <v>0</v>
      </c>
      <c r="V49" t="s">
        <v>162</v>
      </c>
      <c r="W49" s="1">
        <v>44533.500706018516</v>
      </c>
      <c r="X49">
        <v>755</v>
      </c>
      <c r="Y49">
        <v>93</v>
      </c>
      <c r="Z49">
        <v>0</v>
      </c>
      <c r="AA49">
        <v>93</v>
      </c>
      <c r="AB49">
        <v>0</v>
      </c>
      <c r="AC49">
        <v>40</v>
      </c>
      <c r="AD49">
        <v>22</v>
      </c>
      <c r="AE49">
        <v>0</v>
      </c>
      <c r="AF49">
        <v>0</v>
      </c>
      <c r="AG49">
        <v>0</v>
      </c>
      <c r="AH49" t="s">
        <v>163</v>
      </c>
      <c r="AI49" s="1">
        <v>44533.520856481482</v>
      </c>
      <c r="AJ49">
        <v>398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22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236</v>
      </c>
      <c r="B50" t="s">
        <v>80</v>
      </c>
      <c r="C50" t="s">
        <v>121</v>
      </c>
      <c r="D50" t="s">
        <v>82</v>
      </c>
      <c r="E50" s="2" t="str">
        <f>HYPERLINK("capsilon://?command=openfolder&amp;siteaddress=FAM.docvelocity-na8.net&amp;folderid=FXF79B7870-037F-3ED2-9FEA-86EEAD634864","FX21123432")</f>
        <v>FX21123432</v>
      </c>
      <c r="F50" t="s">
        <v>19</v>
      </c>
      <c r="G50" t="s">
        <v>19</v>
      </c>
      <c r="H50" t="s">
        <v>83</v>
      </c>
      <c r="I50" t="s">
        <v>237</v>
      </c>
      <c r="J50">
        <v>84</v>
      </c>
      <c r="K50" t="s">
        <v>85</v>
      </c>
      <c r="L50" t="s">
        <v>86</v>
      </c>
      <c r="M50" t="s">
        <v>87</v>
      </c>
      <c r="N50">
        <v>1</v>
      </c>
      <c r="O50" s="1">
        <v>44533.494479166664</v>
      </c>
      <c r="P50" s="1">
        <v>44533.616643518515</v>
      </c>
      <c r="Q50">
        <v>9974</v>
      </c>
      <c r="R50">
        <v>581</v>
      </c>
      <c r="S50" t="b">
        <v>0</v>
      </c>
      <c r="T50" t="s">
        <v>88</v>
      </c>
      <c r="U50" t="b">
        <v>0</v>
      </c>
      <c r="V50" t="s">
        <v>155</v>
      </c>
      <c r="W50" s="1">
        <v>44533.616643518515</v>
      </c>
      <c r="X50">
        <v>302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84</v>
      </c>
      <c r="AE50">
        <v>63</v>
      </c>
      <c r="AF50">
        <v>0</v>
      </c>
      <c r="AG50">
        <v>9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238</v>
      </c>
      <c r="B51" t="s">
        <v>80</v>
      </c>
      <c r="C51" t="s">
        <v>81</v>
      </c>
      <c r="D51" t="s">
        <v>82</v>
      </c>
      <c r="E51" s="2" t="str">
        <f>HYPERLINK("capsilon://?command=openfolder&amp;siteaddress=FAM.docvelocity-na8.net&amp;folderid=FX63761464-F011-CC45-456A-FD4FB7F15B67","FX21113352")</f>
        <v>FX21113352</v>
      </c>
      <c r="F51" t="s">
        <v>19</v>
      </c>
      <c r="G51" t="s">
        <v>19</v>
      </c>
      <c r="H51" t="s">
        <v>83</v>
      </c>
      <c r="I51" t="s">
        <v>239</v>
      </c>
      <c r="J51">
        <v>38</v>
      </c>
      <c r="K51" t="s">
        <v>85</v>
      </c>
      <c r="L51" t="s">
        <v>86</v>
      </c>
      <c r="M51" t="s">
        <v>87</v>
      </c>
      <c r="N51">
        <v>1</v>
      </c>
      <c r="O51" s="1">
        <v>44531.393472222226</v>
      </c>
      <c r="P51" s="1">
        <v>44531.399652777778</v>
      </c>
      <c r="Q51">
        <v>395</v>
      </c>
      <c r="R51">
        <v>139</v>
      </c>
      <c r="S51" t="b">
        <v>0</v>
      </c>
      <c r="T51" t="s">
        <v>88</v>
      </c>
      <c r="U51" t="b">
        <v>0</v>
      </c>
      <c r="V51" t="s">
        <v>144</v>
      </c>
      <c r="W51" s="1">
        <v>44531.399652777778</v>
      </c>
      <c r="X51">
        <v>86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38</v>
      </c>
      <c r="AE51">
        <v>37</v>
      </c>
      <c r="AF51">
        <v>0</v>
      </c>
      <c r="AG51">
        <v>2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240</v>
      </c>
      <c r="B52" t="s">
        <v>80</v>
      </c>
      <c r="C52" t="s">
        <v>201</v>
      </c>
      <c r="D52" t="s">
        <v>82</v>
      </c>
      <c r="E52" s="2" t="str">
        <f>HYPERLINK("capsilon://?command=openfolder&amp;siteaddress=FAM.docvelocity-na8.net&amp;folderid=FX0A72E1E6-F912-57B1-6EA5-204B5B12153D","FX21123559")</f>
        <v>FX21123559</v>
      </c>
      <c r="F52" t="s">
        <v>19</v>
      </c>
      <c r="G52" t="s">
        <v>19</v>
      </c>
      <c r="H52" t="s">
        <v>83</v>
      </c>
      <c r="I52" t="s">
        <v>202</v>
      </c>
      <c r="J52">
        <v>56</v>
      </c>
      <c r="K52" t="s">
        <v>85</v>
      </c>
      <c r="L52" t="s">
        <v>86</v>
      </c>
      <c r="M52" t="s">
        <v>87</v>
      </c>
      <c r="N52">
        <v>2</v>
      </c>
      <c r="O52" s="1">
        <v>44533.498124999998</v>
      </c>
      <c r="P52" s="1">
        <v>44533.508715277778</v>
      </c>
      <c r="Q52">
        <v>62</v>
      </c>
      <c r="R52">
        <v>853</v>
      </c>
      <c r="S52" t="b">
        <v>0</v>
      </c>
      <c r="T52" t="s">
        <v>88</v>
      </c>
      <c r="U52" t="b">
        <v>1</v>
      </c>
      <c r="V52" t="s">
        <v>89</v>
      </c>
      <c r="W52" s="1">
        <v>44533.503240740742</v>
      </c>
      <c r="X52">
        <v>422</v>
      </c>
      <c r="Y52">
        <v>42</v>
      </c>
      <c r="Z52">
        <v>0</v>
      </c>
      <c r="AA52">
        <v>42</v>
      </c>
      <c r="AB52">
        <v>0</v>
      </c>
      <c r="AC52">
        <v>14</v>
      </c>
      <c r="AD52">
        <v>14</v>
      </c>
      <c r="AE52">
        <v>0</v>
      </c>
      <c r="AF52">
        <v>0</v>
      </c>
      <c r="AG52">
        <v>0</v>
      </c>
      <c r="AH52" t="s">
        <v>109</v>
      </c>
      <c r="AI52" s="1">
        <v>44533.508715277778</v>
      </c>
      <c r="AJ52">
        <v>431</v>
      </c>
      <c r="AK52">
        <v>3</v>
      </c>
      <c r="AL52">
        <v>0</v>
      </c>
      <c r="AM52">
        <v>3</v>
      </c>
      <c r="AN52">
        <v>0</v>
      </c>
      <c r="AO52">
        <v>3</v>
      </c>
      <c r="AP52">
        <v>11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241</v>
      </c>
      <c r="B53" t="s">
        <v>80</v>
      </c>
      <c r="C53" t="s">
        <v>201</v>
      </c>
      <c r="D53" t="s">
        <v>82</v>
      </c>
      <c r="E53" s="2" t="str">
        <f>HYPERLINK("capsilon://?command=openfolder&amp;siteaddress=FAM.docvelocity-na8.net&amp;folderid=FX0A72E1E6-F912-57B1-6EA5-204B5B12153D","FX21123559")</f>
        <v>FX21123559</v>
      </c>
      <c r="F53" t="s">
        <v>19</v>
      </c>
      <c r="G53" t="s">
        <v>19</v>
      </c>
      <c r="H53" t="s">
        <v>83</v>
      </c>
      <c r="I53" t="s">
        <v>204</v>
      </c>
      <c r="J53">
        <v>194</v>
      </c>
      <c r="K53" t="s">
        <v>85</v>
      </c>
      <c r="L53" t="s">
        <v>86</v>
      </c>
      <c r="M53" t="s">
        <v>87</v>
      </c>
      <c r="N53">
        <v>2</v>
      </c>
      <c r="O53" s="1">
        <v>44533.499976851854</v>
      </c>
      <c r="P53" s="1">
        <v>44533.526458333334</v>
      </c>
      <c r="Q53">
        <v>974</v>
      </c>
      <c r="R53">
        <v>1314</v>
      </c>
      <c r="S53" t="b">
        <v>0</v>
      </c>
      <c r="T53" t="s">
        <v>88</v>
      </c>
      <c r="U53" t="b">
        <v>1</v>
      </c>
      <c r="V53" t="s">
        <v>108</v>
      </c>
      <c r="W53" s="1">
        <v>44533.516446759262</v>
      </c>
      <c r="X53">
        <v>799</v>
      </c>
      <c r="Y53">
        <v>147</v>
      </c>
      <c r="Z53">
        <v>0</v>
      </c>
      <c r="AA53">
        <v>147</v>
      </c>
      <c r="AB53">
        <v>0</v>
      </c>
      <c r="AC53">
        <v>52</v>
      </c>
      <c r="AD53">
        <v>47</v>
      </c>
      <c r="AE53">
        <v>0</v>
      </c>
      <c r="AF53">
        <v>0</v>
      </c>
      <c r="AG53">
        <v>0</v>
      </c>
      <c r="AH53" t="s">
        <v>163</v>
      </c>
      <c r="AI53" s="1">
        <v>44533.526458333334</v>
      </c>
      <c r="AJ53">
        <v>483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47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242</v>
      </c>
      <c r="B54" t="s">
        <v>80</v>
      </c>
      <c r="C54" t="s">
        <v>206</v>
      </c>
      <c r="D54" t="s">
        <v>82</v>
      </c>
      <c r="E54" s="2" t="str">
        <f>HYPERLINK("capsilon://?command=openfolder&amp;siteaddress=FAM.docvelocity-na8.net&amp;folderid=FX17036014-2758-EF9B-7348-F67737226709","FX2112150")</f>
        <v>FX2112150</v>
      </c>
      <c r="F54" t="s">
        <v>19</v>
      </c>
      <c r="G54" t="s">
        <v>19</v>
      </c>
      <c r="H54" t="s">
        <v>83</v>
      </c>
      <c r="I54" t="s">
        <v>209</v>
      </c>
      <c r="J54">
        <v>442</v>
      </c>
      <c r="K54" t="s">
        <v>85</v>
      </c>
      <c r="L54" t="s">
        <v>86</v>
      </c>
      <c r="M54" t="s">
        <v>87</v>
      </c>
      <c r="N54">
        <v>2</v>
      </c>
      <c r="O54" s="1">
        <v>44533.502476851849</v>
      </c>
      <c r="P54" s="1">
        <v>44533.546620370369</v>
      </c>
      <c r="Q54">
        <v>989</v>
      </c>
      <c r="R54">
        <v>2825</v>
      </c>
      <c r="S54" t="b">
        <v>0</v>
      </c>
      <c r="T54" t="s">
        <v>88</v>
      </c>
      <c r="U54" t="b">
        <v>1</v>
      </c>
      <c r="V54" t="s">
        <v>89</v>
      </c>
      <c r="W54" s="1">
        <v>44533.526805555557</v>
      </c>
      <c r="X54">
        <v>1512</v>
      </c>
      <c r="Y54">
        <v>424</v>
      </c>
      <c r="Z54">
        <v>0</v>
      </c>
      <c r="AA54">
        <v>424</v>
      </c>
      <c r="AB54">
        <v>0</v>
      </c>
      <c r="AC54">
        <v>117</v>
      </c>
      <c r="AD54">
        <v>18</v>
      </c>
      <c r="AE54">
        <v>0</v>
      </c>
      <c r="AF54">
        <v>0</v>
      </c>
      <c r="AG54">
        <v>0</v>
      </c>
      <c r="AH54" t="s">
        <v>163</v>
      </c>
      <c r="AI54" s="1">
        <v>44533.546620370369</v>
      </c>
      <c r="AJ54">
        <v>1097</v>
      </c>
      <c r="AK54">
        <v>3</v>
      </c>
      <c r="AL54">
        <v>0</v>
      </c>
      <c r="AM54">
        <v>3</v>
      </c>
      <c r="AN54">
        <v>0</v>
      </c>
      <c r="AO54">
        <v>3</v>
      </c>
      <c r="AP54">
        <v>15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243</v>
      </c>
      <c r="B55" t="s">
        <v>80</v>
      </c>
      <c r="C55" t="s">
        <v>206</v>
      </c>
      <c r="D55" t="s">
        <v>82</v>
      </c>
      <c r="E55" s="2" t="str">
        <f>HYPERLINK("capsilon://?command=openfolder&amp;siteaddress=FAM.docvelocity-na8.net&amp;folderid=FX17036014-2758-EF9B-7348-F67737226709","FX2112150")</f>
        <v>FX2112150</v>
      </c>
      <c r="F55" t="s">
        <v>19</v>
      </c>
      <c r="G55" t="s">
        <v>19</v>
      </c>
      <c r="H55" t="s">
        <v>83</v>
      </c>
      <c r="I55" t="s">
        <v>207</v>
      </c>
      <c r="J55">
        <v>196</v>
      </c>
      <c r="K55" t="s">
        <v>85</v>
      </c>
      <c r="L55" t="s">
        <v>86</v>
      </c>
      <c r="M55" t="s">
        <v>87</v>
      </c>
      <c r="N55">
        <v>2</v>
      </c>
      <c r="O55" s="1">
        <v>44533.50408564815</v>
      </c>
      <c r="P55" s="1">
        <v>44533.555833333332</v>
      </c>
      <c r="Q55">
        <v>1766</v>
      </c>
      <c r="R55">
        <v>2705</v>
      </c>
      <c r="S55" t="b">
        <v>0</v>
      </c>
      <c r="T55" t="s">
        <v>88</v>
      </c>
      <c r="U55" t="b">
        <v>1</v>
      </c>
      <c r="V55" t="s">
        <v>244</v>
      </c>
      <c r="W55" s="1">
        <v>44533.526562500003</v>
      </c>
      <c r="X55">
        <v>1887</v>
      </c>
      <c r="Y55">
        <v>147</v>
      </c>
      <c r="Z55">
        <v>0</v>
      </c>
      <c r="AA55">
        <v>147</v>
      </c>
      <c r="AB55">
        <v>0</v>
      </c>
      <c r="AC55">
        <v>96</v>
      </c>
      <c r="AD55">
        <v>49</v>
      </c>
      <c r="AE55">
        <v>0</v>
      </c>
      <c r="AF55">
        <v>0</v>
      </c>
      <c r="AG55">
        <v>0</v>
      </c>
      <c r="AH55" t="s">
        <v>163</v>
      </c>
      <c r="AI55" s="1">
        <v>44533.555833333332</v>
      </c>
      <c r="AJ55">
        <v>796</v>
      </c>
      <c r="AK55">
        <v>3</v>
      </c>
      <c r="AL55">
        <v>0</v>
      </c>
      <c r="AM55">
        <v>3</v>
      </c>
      <c r="AN55">
        <v>0</v>
      </c>
      <c r="AO55">
        <v>3</v>
      </c>
      <c r="AP55">
        <v>46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245</v>
      </c>
      <c r="B56" t="s">
        <v>80</v>
      </c>
      <c r="C56" t="s">
        <v>211</v>
      </c>
      <c r="D56" t="s">
        <v>82</v>
      </c>
      <c r="E56" s="2" t="str">
        <f>HYPERLINK("capsilon://?command=openfolder&amp;siteaddress=FAM.docvelocity-na8.net&amp;folderid=FX75C1B66A-F772-F423-6F49-1F5BEC10BD29","FX211114436")</f>
        <v>FX211114436</v>
      </c>
      <c r="F56" t="s">
        <v>19</v>
      </c>
      <c r="G56" t="s">
        <v>19</v>
      </c>
      <c r="H56" t="s">
        <v>83</v>
      </c>
      <c r="I56" t="s">
        <v>212</v>
      </c>
      <c r="J56">
        <v>196</v>
      </c>
      <c r="K56" t="s">
        <v>85</v>
      </c>
      <c r="L56" t="s">
        <v>86</v>
      </c>
      <c r="M56" t="s">
        <v>87</v>
      </c>
      <c r="N56">
        <v>2</v>
      </c>
      <c r="O56" s="1">
        <v>44533.50545138889</v>
      </c>
      <c r="P56" s="1">
        <v>44533.533912037034</v>
      </c>
      <c r="Q56">
        <v>1248</v>
      </c>
      <c r="R56">
        <v>1211</v>
      </c>
      <c r="S56" t="b">
        <v>0</v>
      </c>
      <c r="T56" t="s">
        <v>88</v>
      </c>
      <c r="U56" t="b">
        <v>1</v>
      </c>
      <c r="V56" t="s">
        <v>162</v>
      </c>
      <c r="W56" s="1">
        <v>44533.518055555556</v>
      </c>
      <c r="X56">
        <v>534</v>
      </c>
      <c r="Y56">
        <v>164</v>
      </c>
      <c r="Z56">
        <v>0</v>
      </c>
      <c r="AA56">
        <v>164</v>
      </c>
      <c r="AB56">
        <v>0</v>
      </c>
      <c r="AC56">
        <v>91</v>
      </c>
      <c r="AD56">
        <v>32</v>
      </c>
      <c r="AE56">
        <v>0</v>
      </c>
      <c r="AF56">
        <v>0</v>
      </c>
      <c r="AG56">
        <v>0</v>
      </c>
      <c r="AH56" t="s">
        <v>163</v>
      </c>
      <c r="AI56" s="1">
        <v>44533.533912037034</v>
      </c>
      <c r="AJ56">
        <v>643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246</v>
      </c>
      <c r="B57" t="s">
        <v>80</v>
      </c>
      <c r="C57" t="s">
        <v>139</v>
      </c>
      <c r="D57" t="s">
        <v>82</v>
      </c>
      <c r="E57" s="2" t="str">
        <f>HYPERLINK("capsilon://?command=openfolder&amp;siteaddress=FAM.docvelocity-na8.net&amp;folderid=FX37739979-7E9D-14DC-63DA-9B698C0ABF80","FX211114631")</f>
        <v>FX211114631</v>
      </c>
      <c r="F57" t="s">
        <v>19</v>
      </c>
      <c r="G57" t="s">
        <v>19</v>
      </c>
      <c r="H57" t="s">
        <v>83</v>
      </c>
      <c r="I57" t="s">
        <v>247</v>
      </c>
      <c r="J57">
        <v>30</v>
      </c>
      <c r="K57" t="s">
        <v>85</v>
      </c>
      <c r="L57" t="s">
        <v>86</v>
      </c>
      <c r="M57" t="s">
        <v>87</v>
      </c>
      <c r="N57">
        <v>2</v>
      </c>
      <c r="O57" s="1">
        <v>44533.512777777774</v>
      </c>
      <c r="P57" s="1">
        <v>44533.55201388889</v>
      </c>
      <c r="Q57">
        <v>3094</v>
      </c>
      <c r="R57">
        <v>296</v>
      </c>
      <c r="S57" t="b">
        <v>0</v>
      </c>
      <c r="T57" t="s">
        <v>88</v>
      </c>
      <c r="U57" t="b">
        <v>0</v>
      </c>
      <c r="V57" t="s">
        <v>162</v>
      </c>
      <c r="W57" s="1">
        <v>44533.519571759258</v>
      </c>
      <c r="X57">
        <v>130</v>
      </c>
      <c r="Y57">
        <v>9</v>
      </c>
      <c r="Z57">
        <v>0</v>
      </c>
      <c r="AA57">
        <v>9</v>
      </c>
      <c r="AB57">
        <v>0</v>
      </c>
      <c r="AC57">
        <v>9</v>
      </c>
      <c r="AD57">
        <v>21</v>
      </c>
      <c r="AE57">
        <v>0</v>
      </c>
      <c r="AF57">
        <v>0</v>
      </c>
      <c r="AG57">
        <v>0</v>
      </c>
      <c r="AH57" t="s">
        <v>109</v>
      </c>
      <c r="AI57" s="1">
        <v>44533.55201388889</v>
      </c>
      <c r="AJ57">
        <v>166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248</v>
      </c>
      <c r="B58" t="s">
        <v>80</v>
      </c>
      <c r="C58" t="s">
        <v>81</v>
      </c>
      <c r="D58" t="s">
        <v>82</v>
      </c>
      <c r="E58" s="2" t="str">
        <f>HYPERLINK("capsilon://?command=openfolder&amp;siteaddress=FAM.docvelocity-na8.net&amp;folderid=FX63761464-F011-CC45-456A-FD4FB7F15B67","FX21113352")</f>
        <v>FX21113352</v>
      </c>
      <c r="F58" t="s">
        <v>19</v>
      </c>
      <c r="G58" t="s">
        <v>19</v>
      </c>
      <c r="H58" t="s">
        <v>83</v>
      </c>
      <c r="I58" t="s">
        <v>239</v>
      </c>
      <c r="J58">
        <v>76</v>
      </c>
      <c r="K58" t="s">
        <v>85</v>
      </c>
      <c r="L58" t="s">
        <v>86</v>
      </c>
      <c r="M58" t="s">
        <v>87</v>
      </c>
      <c r="N58">
        <v>2</v>
      </c>
      <c r="O58" s="1">
        <v>44531.4</v>
      </c>
      <c r="P58" s="1">
        <v>44531.512129629627</v>
      </c>
      <c r="Q58">
        <v>8697</v>
      </c>
      <c r="R58">
        <v>991</v>
      </c>
      <c r="S58" t="b">
        <v>0</v>
      </c>
      <c r="T58" t="s">
        <v>88</v>
      </c>
      <c r="U58" t="b">
        <v>1</v>
      </c>
      <c r="V58" t="s">
        <v>113</v>
      </c>
      <c r="W58" s="1">
        <v>44531.404895833337</v>
      </c>
      <c r="X58">
        <v>327</v>
      </c>
      <c r="Y58">
        <v>74</v>
      </c>
      <c r="Z58">
        <v>0</v>
      </c>
      <c r="AA58">
        <v>74</v>
      </c>
      <c r="AB58">
        <v>0</v>
      </c>
      <c r="AC58">
        <v>29</v>
      </c>
      <c r="AD58">
        <v>2</v>
      </c>
      <c r="AE58">
        <v>0</v>
      </c>
      <c r="AF58">
        <v>0</v>
      </c>
      <c r="AG58">
        <v>0</v>
      </c>
      <c r="AH58" t="s">
        <v>109</v>
      </c>
      <c r="AI58" s="1">
        <v>44531.512129629627</v>
      </c>
      <c r="AJ58">
        <v>612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249</v>
      </c>
      <c r="B59" t="s">
        <v>80</v>
      </c>
      <c r="C59" t="s">
        <v>250</v>
      </c>
      <c r="D59" t="s">
        <v>82</v>
      </c>
      <c r="E59" s="2" t="str">
        <f>HYPERLINK("capsilon://?command=openfolder&amp;siteaddress=FAM.docvelocity-na8.net&amp;folderid=FXE1279196-4D64-E57F-E838-9F3D8E354820","FX2112128")</f>
        <v>FX2112128</v>
      </c>
      <c r="F59" t="s">
        <v>19</v>
      </c>
      <c r="G59" t="s">
        <v>19</v>
      </c>
      <c r="H59" t="s">
        <v>83</v>
      </c>
      <c r="I59" t="s">
        <v>251</v>
      </c>
      <c r="J59">
        <v>95</v>
      </c>
      <c r="K59" t="s">
        <v>85</v>
      </c>
      <c r="L59" t="s">
        <v>86</v>
      </c>
      <c r="M59" t="s">
        <v>87</v>
      </c>
      <c r="N59">
        <v>1</v>
      </c>
      <c r="O59" s="1">
        <v>44533.526562500003</v>
      </c>
      <c r="P59" s="1">
        <v>44533.61791666667</v>
      </c>
      <c r="Q59">
        <v>7653</v>
      </c>
      <c r="R59">
        <v>240</v>
      </c>
      <c r="S59" t="b">
        <v>0</v>
      </c>
      <c r="T59" t="s">
        <v>88</v>
      </c>
      <c r="U59" t="b">
        <v>0</v>
      </c>
      <c r="V59" t="s">
        <v>155</v>
      </c>
      <c r="W59" s="1">
        <v>44533.61791666667</v>
      </c>
      <c r="X59">
        <v>110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95</v>
      </c>
      <c r="AE59">
        <v>83</v>
      </c>
      <c r="AF59">
        <v>0</v>
      </c>
      <c r="AG59">
        <v>3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252</v>
      </c>
      <c r="B60" t="s">
        <v>80</v>
      </c>
      <c r="C60" t="s">
        <v>253</v>
      </c>
      <c r="D60" t="s">
        <v>82</v>
      </c>
      <c r="E60" s="2" t="str">
        <f>HYPERLINK("capsilon://?command=openfolder&amp;siteaddress=FAM.docvelocity-na8.net&amp;folderid=FXBE3AD05D-D0B0-1515-054A-30FF2CE823A2","FX21117608")</f>
        <v>FX21117608</v>
      </c>
      <c r="F60" t="s">
        <v>19</v>
      </c>
      <c r="G60" t="s">
        <v>19</v>
      </c>
      <c r="H60" t="s">
        <v>83</v>
      </c>
      <c r="I60" t="s">
        <v>254</v>
      </c>
      <c r="J60">
        <v>38</v>
      </c>
      <c r="K60" t="s">
        <v>85</v>
      </c>
      <c r="L60" t="s">
        <v>86</v>
      </c>
      <c r="M60" t="s">
        <v>87</v>
      </c>
      <c r="N60">
        <v>2</v>
      </c>
      <c r="O60" s="1">
        <v>44533.551354166666</v>
      </c>
      <c r="P60" s="1">
        <v>44533.553599537037</v>
      </c>
      <c r="Q60">
        <v>73</v>
      </c>
      <c r="R60">
        <v>121</v>
      </c>
      <c r="S60" t="b">
        <v>0</v>
      </c>
      <c r="T60" t="s">
        <v>88</v>
      </c>
      <c r="U60" t="b">
        <v>0</v>
      </c>
      <c r="V60" t="s">
        <v>244</v>
      </c>
      <c r="W60" s="1">
        <v>44533.552546296298</v>
      </c>
      <c r="X60">
        <v>54</v>
      </c>
      <c r="Y60">
        <v>0</v>
      </c>
      <c r="Z60">
        <v>0</v>
      </c>
      <c r="AA60">
        <v>0</v>
      </c>
      <c r="AB60">
        <v>37</v>
      </c>
      <c r="AC60">
        <v>0</v>
      </c>
      <c r="AD60">
        <v>38</v>
      </c>
      <c r="AE60">
        <v>0</v>
      </c>
      <c r="AF60">
        <v>0</v>
      </c>
      <c r="AG60">
        <v>0</v>
      </c>
      <c r="AH60" t="s">
        <v>109</v>
      </c>
      <c r="AI60" s="1">
        <v>44533.553599537037</v>
      </c>
      <c r="AJ60">
        <v>54</v>
      </c>
      <c r="AK60">
        <v>0</v>
      </c>
      <c r="AL60">
        <v>0</v>
      </c>
      <c r="AM60">
        <v>0</v>
      </c>
      <c r="AN60">
        <v>37</v>
      </c>
      <c r="AO60">
        <v>0</v>
      </c>
      <c r="AP60">
        <v>38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255</v>
      </c>
      <c r="B61" t="s">
        <v>80</v>
      </c>
      <c r="C61" t="s">
        <v>256</v>
      </c>
      <c r="D61" t="s">
        <v>82</v>
      </c>
      <c r="E61" s="2" t="str">
        <f>HYPERLINK("capsilon://?command=openfolder&amp;siteaddress=FAM.docvelocity-na8.net&amp;folderid=FXE7364523-E869-5406-5661-CA9AB050E41C","FX21123411")</f>
        <v>FX21123411</v>
      </c>
      <c r="F61" t="s">
        <v>19</v>
      </c>
      <c r="G61" t="s">
        <v>19</v>
      </c>
      <c r="H61" t="s">
        <v>83</v>
      </c>
      <c r="I61" t="s">
        <v>257</v>
      </c>
      <c r="J61">
        <v>166</v>
      </c>
      <c r="K61" t="s">
        <v>85</v>
      </c>
      <c r="L61" t="s">
        <v>86</v>
      </c>
      <c r="M61" t="s">
        <v>87</v>
      </c>
      <c r="N61">
        <v>2</v>
      </c>
      <c r="O61" s="1">
        <v>44533.556875000002</v>
      </c>
      <c r="P61" s="1">
        <v>44533.593981481485</v>
      </c>
      <c r="Q61">
        <v>2082</v>
      </c>
      <c r="R61">
        <v>1124</v>
      </c>
      <c r="S61" t="b">
        <v>0</v>
      </c>
      <c r="T61" t="s">
        <v>88</v>
      </c>
      <c r="U61" t="b">
        <v>0</v>
      </c>
      <c r="V61" t="s">
        <v>244</v>
      </c>
      <c r="W61" s="1">
        <v>44533.566828703704</v>
      </c>
      <c r="X61">
        <v>749</v>
      </c>
      <c r="Y61">
        <v>131</v>
      </c>
      <c r="Z61">
        <v>0</v>
      </c>
      <c r="AA61">
        <v>131</v>
      </c>
      <c r="AB61">
        <v>0</v>
      </c>
      <c r="AC61">
        <v>42</v>
      </c>
      <c r="AD61">
        <v>35</v>
      </c>
      <c r="AE61">
        <v>0</v>
      </c>
      <c r="AF61">
        <v>0</v>
      </c>
      <c r="AG61">
        <v>0</v>
      </c>
      <c r="AH61" t="s">
        <v>163</v>
      </c>
      <c r="AI61" s="1">
        <v>44533.593981481485</v>
      </c>
      <c r="AJ61">
        <v>359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34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258</v>
      </c>
      <c r="B62" t="s">
        <v>80</v>
      </c>
      <c r="C62" t="s">
        <v>259</v>
      </c>
      <c r="D62" t="s">
        <v>82</v>
      </c>
      <c r="E62" s="2" t="str">
        <f>HYPERLINK("capsilon://?command=openfolder&amp;siteaddress=FAM.docvelocity-na8.net&amp;folderid=FXD11F09C4-713C-771C-5BB3-D9EA614CC658","FX211112097")</f>
        <v>FX211112097</v>
      </c>
      <c r="F62" t="s">
        <v>19</v>
      </c>
      <c r="G62" t="s">
        <v>19</v>
      </c>
      <c r="H62" t="s">
        <v>83</v>
      </c>
      <c r="I62" t="s">
        <v>260</v>
      </c>
      <c r="J62">
        <v>241</v>
      </c>
      <c r="K62" t="s">
        <v>85</v>
      </c>
      <c r="L62" t="s">
        <v>86</v>
      </c>
      <c r="M62" t="s">
        <v>87</v>
      </c>
      <c r="N62">
        <v>1</v>
      </c>
      <c r="O62" s="1">
        <v>44533.557870370372</v>
      </c>
      <c r="P62" s="1">
        <v>44533.620636574073</v>
      </c>
      <c r="Q62">
        <v>5022</v>
      </c>
      <c r="R62">
        <v>401</v>
      </c>
      <c r="S62" t="b">
        <v>0</v>
      </c>
      <c r="T62" t="s">
        <v>88</v>
      </c>
      <c r="U62" t="b">
        <v>0</v>
      </c>
      <c r="V62" t="s">
        <v>155</v>
      </c>
      <c r="W62" s="1">
        <v>44533.620636574073</v>
      </c>
      <c r="X62">
        <v>206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241</v>
      </c>
      <c r="AE62">
        <v>217</v>
      </c>
      <c r="AF62">
        <v>0</v>
      </c>
      <c r="AG62">
        <v>8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261</v>
      </c>
      <c r="B63" t="s">
        <v>80</v>
      </c>
      <c r="C63" t="s">
        <v>256</v>
      </c>
      <c r="D63" t="s">
        <v>82</v>
      </c>
      <c r="E63" s="2" t="str">
        <f>HYPERLINK("capsilon://?command=openfolder&amp;siteaddress=FAM.docvelocity-na8.net&amp;folderid=FXE7364523-E869-5406-5661-CA9AB050E41C","FX21123411")</f>
        <v>FX21123411</v>
      </c>
      <c r="F63" t="s">
        <v>19</v>
      </c>
      <c r="G63" t="s">
        <v>19</v>
      </c>
      <c r="H63" t="s">
        <v>83</v>
      </c>
      <c r="I63" t="s">
        <v>262</v>
      </c>
      <c r="J63">
        <v>28</v>
      </c>
      <c r="K63" t="s">
        <v>85</v>
      </c>
      <c r="L63" t="s">
        <v>86</v>
      </c>
      <c r="M63" t="s">
        <v>87</v>
      </c>
      <c r="N63">
        <v>2</v>
      </c>
      <c r="O63" s="1">
        <v>44533.558125000003</v>
      </c>
      <c r="P63" s="1">
        <v>44533.595775462964</v>
      </c>
      <c r="Q63">
        <v>1843</v>
      </c>
      <c r="R63">
        <v>1410</v>
      </c>
      <c r="S63" t="b">
        <v>0</v>
      </c>
      <c r="T63" t="s">
        <v>88</v>
      </c>
      <c r="U63" t="b">
        <v>0</v>
      </c>
      <c r="V63" t="s">
        <v>162</v>
      </c>
      <c r="W63" s="1">
        <v>44533.573946759258</v>
      </c>
      <c r="X63">
        <v>1256</v>
      </c>
      <c r="Y63">
        <v>21</v>
      </c>
      <c r="Z63">
        <v>0</v>
      </c>
      <c r="AA63">
        <v>21</v>
      </c>
      <c r="AB63">
        <v>0</v>
      </c>
      <c r="AC63">
        <v>4</v>
      </c>
      <c r="AD63">
        <v>7</v>
      </c>
      <c r="AE63">
        <v>0</v>
      </c>
      <c r="AF63">
        <v>0</v>
      </c>
      <c r="AG63">
        <v>0</v>
      </c>
      <c r="AH63" t="s">
        <v>163</v>
      </c>
      <c r="AI63" s="1">
        <v>44533.595775462964</v>
      </c>
      <c r="AJ63">
        <v>154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263</v>
      </c>
      <c r="B64" t="s">
        <v>80</v>
      </c>
      <c r="C64" t="s">
        <v>256</v>
      </c>
      <c r="D64" t="s">
        <v>82</v>
      </c>
      <c r="E64" s="2" t="str">
        <f>HYPERLINK("capsilon://?command=openfolder&amp;siteaddress=FAM.docvelocity-na8.net&amp;folderid=FXE7364523-E869-5406-5661-CA9AB050E41C","FX21123411")</f>
        <v>FX21123411</v>
      </c>
      <c r="F64" t="s">
        <v>19</v>
      </c>
      <c r="G64" t="s">
        <v>19</v>
      </c>
      <c r="H64" t="s">
        <v>83</v>
      </c>
      <c r="I64" t="s">
        <v>264</v>
      </c>
      <c r="J64">
        <v>176</v>
      </c>
      <c r="K64" t="s">
        <v>85</v>
      </c>
      <c r="L64" t="s">
        <v>86</v>
      </c>
      <c r="M64" t="s">
        <v>87</v>
      </c>
      <c r="N64">
        <v>2</v>
      </c>
      <c r="O64" s="1">
        <v>44533.558298611111</v>
      </c>
      <c r="P64" s="1">
        <v>44533.60019675926</v>
      </c>
      <c r="Q64">
        <v>2732</v>
      </c>
      <c r="R64">
        <v>888</v>
      </c>
      <c r="S64" t="b">
        <v>0</v>
      </c>
      <c r="T64" t="s">
        <v>88</v>
      </c>
      <c r="U64" t="b">
        <v>0</v>
      </c>
      <c r="V64" t="s">
        <v>265</v>
      </c>
      <c r="W64" s="1">
        <v>44533.569895833331</v>
      </c>
      <c r="X64">
        <v>507</v>
      </c>
      <c r="Y64">
        <v>141</v>
      </c>
      <c r="Z64">
        <v>0</v>
      </c>
      <c r="AA64">
        <v>141</v>
      </c>
      <c r="AB64">
        <v>0</v>
      </c>
      <c r="AC64">
        <v>38</v>
      </c>
      <c r="AD64">
        <v>35</v>
      </c>
      <c r="AE64">
        <v>0</v>
      </c>
      <c r="AF64">
        <v>0</v>
      </c>
      <c r="AG64">
        <v>0</v>
      </c>
      <c r="AH64" t="s">
        <v>163</v>
      </c>
      <c r="AI64" s="1">
        <v>44533.60019675926</v>
      </c>
      <c r="AJ64">
        <v>381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35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266</v>
      </c>
      <c r="B65" t="s">
        <v>80</v>
      </c>
      <c r="C65" t="s">
        <v>267</v>
      </c>
      <c r="D65" t="s">
        <v>82</v>
      </c>
      <c r="E65" s="2" t="str">
        <f>HYPERLINK("capsilon://?command=openfolder&amp;siteaddress=FAM.docvelocity-na8.net&amp;folderid=FX9C81B123-408B-A760-BB55-B10EBFDFA415","FX211114280")</f>
        <v>FX211114280</v>
      </c>
      <c r="F65" t="s">
        <v>19</v>
      </c>
      <c r="G65" t="s">
        <v>19</v>
      </c>
      <c r="H65" t="s">
        <v>83</v>
      </c>
      <c r="I65" t="s">
        <v>268</v>
      </c>
      <c r="J65">
        <v>81</v>
      </c>
      <c r="K65" t="s">
        <v>85</v>
      </c>
      <c r="L65" t="s">
        <v>86</v>
      </c>
      <c r="M65" t="s">
        <v>87</v>
      </c>
      <c r="N65">
        <v>2</v>
      </c>
      <c r="O65" s="1">
        <v>44533.559374999997</v>
      </c>
      <c r="P65" s="1">
        <v>44533.603738425925</v>
      </c>
      <c r="Q65">
        <v>3143</v>
      </c>
      <c r="R65">
        <v>690</v>
      </c>
      <c r="S65" t="b">
        <v>0</v>
      </c>
      <c r="T65" t="s">
        <v>88</v>
      </c>
      <c r="U65" t="b">
        <v>0</v>
      </c>
      <c r="V65" t="s">
        <v>244</v>
      </c>
      <c r="W65" s="1">
        <v>44533.571620370371</v>
      </c>
      <c r="X65">
        <v>385</v>
      </c>
      <c r="Y65">
        <v>59</v>
      </c>
      <c r="Z65">
        <v>0</v>
      </c>
      <c r="AA65">
        <v>59</v>
      </c>
      <c r="AB65">
        <v>0</v>
      </c>
      <c r="AC65">
        <v>31</v>
      </c>
      <c r="AD65">
        <v>22</v>
      </c>
      <c r="AE65">
        <v>0</v>
      </c>
      <c r="AF65">
        <v>0</v>
      </c>
      <c r="AG65">
        <v>0</v>
      </c>
      <c r="AH65" t="s">
        <v>163</v>
      </c>
      <c r="AI65" s="1">
        <v>44533.603738425925</v>
      </c>
      <c r="AJ65">
        <v>305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269</v>
      </c>
      <c r="B66" t="s">
        <v>80</v>
      </c>
      <c r="C66" t="s">
        <v>270</v>
      </c>
      <c r="D66" t="s">
        <v>82</v>
      </c>
      <c r="E66" s="2" t="str">
        <f>HYPERLINK("capsilon://?command=openfolder&amp;siteaddress=FAM.docvelocity-na8.net&amp;folderid=FXFE89AEF2-76DD-0304-E327-ED827DF9ABDD","FX21123394")</f>
        <v>FX21123394</v>
      </c>
      <c r="F66" t="s">
        <v>19</v>
      </c>
      <c r="G66" t="s">
        <v>19</v>
      </c>
      <c r="H66" t="s">
        <v>83</v>
      </c>
      <c r="I66" t="s">
        <v>271</v>
      </c>
      <c r="J66">
        <v>60</v>
      </c>
      <c r="K66" t="s">
        <v>85</v>
      </c>
      <c r="L66" t="s">
        <v>86</v>
      </c>
      <c r="M66" t="s">
        <v>87</v>
      </c>
      <c r="N66">
        <v>1</v>
      </c>
      <c r="O66" s="1">
        <v>44533.567835648151</v>
      </c>
      <c r="P66" s="1">
        <v>44533.630335648151</v>
      </c>
      <c r="Q66">
        <v>4817</v>
      </c>
      <c r="R66">
        <v>583</v>
      </c>
      <c r="S66" t="b">
        <v>0</v>
      </c>
      <c r="T66" t="s">
        <v>88</v>
      </c>
      <c r="U66" t="b">
        <v>0</v>
      </c>
      <c r="V66" t="s">
        <v>155</v>
      </c>
      <c r="W66" s="1">
        <v>44533.630335648151</v>
      </c>
      <c r="X66">
        <v>363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60</v>
      </c>
      <c r="AE66">
        <v>48</v>
      </c>
      <c r="AF66">
        <v>0</v>
      </c>
      <c r="AG66">
        <v>4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272</v>
      </c>
      <c r="B67" t="s">
        <v>80</v>
      </c>
      <c r="C67" t="s">
        <v>273</v>
      </c>
      <c r="D67" t="s">
        <v>82</v>
      </c>
      <c r="E67" s="2" t="str">
        <f>HYPERLINK("capsilon://?command=openfolder&amp;siteaddress=FAM.docvelocity-na8.net&amp;folderid=FXE587934A-E9D4-53A2-A0C8-995C6DAC624D","FX21123486")</f>
        <v>FX21123486</v>
      </c>
      <c r="F67" t="s">
        <v>19</v>
      </c>
      <c r="G67" t="s">
        <v>19</v>
      </c>
      <c r="H67" t="s">
        <v>83</v>
      </c>
      <c r="I67" t="s">
        <v>274</v>
      </c>
      <c r="J67">
        <v>157</v>
      </c>
      <c r="K67" t="s">
        <v>85</v>
      </c>
      <c r="L67" t="s">
        <v>86</v>
      </c>
      <c r="M67" t="s">
        <v>87</v>
      </c>
      <c r="N67">
        <v>1</v>
      </c>
      <c r="O67" s="1">
        <v>44533.569780092592</v>
      </c>
      <c r="P67" s="1">
        <v>44533.632361111115</v>
      </c>
      <c r="Q67">
        <v>5069</v>
      </c>
      <c r="R67">
        <v>338</v>
      </c>
      <c r="S67" t="b">
        <v>0</v>
      </c>
      <c r="T67" t="s">
        <v>88</v>
      </c>
      <c r="U67" t="b">
        <v>0</v>
      </c>
      <c r="V67" t="s">
        <v>155</v>
      </c>
      <c r="W67" s="1">
        <v>44533.632361111115</v>
      </c>
      <c r="X67">
        <v>174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157</v>
      </c>
      <c r="AE67">
        <v>140</v>
      </c>
      <c r="AF67">
        <v>0</v>
      </c>
      <c r="AG67">
        <v>4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275</v>
      </c>
      <c r="B68" t="s">
        <v>80</v>
      </c>
      <c r="C68" t="s">
        <v>276</v>
      </c>
      <c r="D68" t="s">
        <v>82</v>
      </c>
      <c r="E68" s="2" t="str">
        <f>HYPERLINK("capsilon://?command=openfolder&amp;siteaddress=FAM.docvelocity-na8.net&amp;folderid=FXC21DEF09-0EC3-F6DC-4AA4-AC190A748C49","FX21123519")</f>
        <v>FX21123519</v>
      </c>
      <c r="F68" t="s">
        <v>19</v>
      </c>
      <c r="G68" t="s">
        <v>19</v>
      </c>
      <c r="H68" t="s">
        <v>83</v>
      </c>
      <c r="I68" t="s">
        <v>277</v>
      </c>
      <c r="J68">
        <v>60</v>
      </c>
      <c r="K68" t="s">
        <v>85</v>
      </c>
      <c r="L68" t="s">
        <v>86</v>
      </c>
      <c r="M68" t="s">
        <v>87</v>
      </c>
      <c r="N68">
        <v>1</v>
      </c>
      <c r="O68" s="1">
        <v>44533.570844907408</v>
      </c>
      <c r="P68" s="1">
        <v>44533.634942129633</v>
      </c>
      <c r="Q68">
        <v>5258</v>
      </c>
      <c r="R68">
        <v>280</v>
      </c>
      <c r="S68" t="b">
        <v>0</v>
      </c>
      <c r="T68" t="s">
        <v>88</v>
      </c>
      <c r="U68" t="b">
        <v>0</v>
      </c>
      <c r="V68" t="s">
        <v>155</v>
      </c>
      <c r="W68" s="1">
        <v>44533.634942129633</v>
      </c>
      <c r="X68">
        <v>199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60</v>
      </c>
      <c r="AE68">
        <v>48</v>
      </c>
      <c r="AF68">
        <v>0</v>
      </c>
      <c r="AG68">
        <v>4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278</v>
      </c>
      <c r="B69" t="s">
        <v>80</v>
      </c>
      <c r="C69" t="s">
        <v>279</v>
      </c>
      <c r="D69" t="s">
        <v>82</v>
      </c>
      <c r="E69" s="2" t="str">
        <f>HYPERLINK("capsilon://?command=openfolder&amp;siteaddress=FAM.docvelocity-na8.net&amp;folderid=FXC10CA86B-789E-4B87-EBE9-CA8E4064D0F0","FX211112054")</f>
        <v>FX211112054</v>
      </c>
      <c r="F69" t="s">
        <v>19</v>
      </c>
      <c r="G69" t="s">
        <v>19</v>
      </c>
      <c r="H69" t="s">
        <v>83</v>
      </c>
      <c r="I69" t="s">
        <v>280</v>
      </c>
      <c r="J69">
        <v>49</v>
      </c>
      <c r="K69" t="s">
        <v>85</v>
      </c>
      <c r="L69" t="s">
        <v>86</v>
      </c>
      <c r="M69" t="s">
        <v>87</v>
      </c>
      <c r="N69">
        <v>2</v>
      </c>
      <c r="O69" s="1">
        <v>44533.571296296293</v>
      </c>
      <c r="P69" s="1">
        <v>44533.606759259259</v>
      </c>
      <c r="Q69">
        <v>2377</v>
      </c>
      <c r="R69">
        <v>687</v>
      </c>
      <c r="S69" t="b">
        <v>0</v>
      </c>
      <c r="T69" t="s">
        <v>88</v>
      </c>
      <c r="U69" t="b">
        <v>0</v>
      </c>
      <c r="V69" t="s">
        <v>265</v>
      </c>
      <c r="W69" s="1">
        <v>44533.574444444443</v>
      </c>
      <c r="X69">
        <v>229</v>
      </c>
      <c r="Y69">
        <v>44</v>
      </c>
      <c r="Z69">
        <v>0</v>
      </c>
      <c r="AA69">
        <v>44</v>
      </c>
      <c r="AB69">
        <v>0</v>
      </c>
      <c r="AC69">
        <v>12</v>
      </c>
      <c r="AD69">
        <v>5</v>
      </c>
      <c r="AE69">
        <v>0</v>
      </c>
      <c r="AF69">
        <v>0</v>
      </c>
      <c r="AG69">
        <v>0</v>
      </c>
      <c r="AH69" t="s">
        <v>100</v>
      </c>
      <c r="AI69" s="1">
        <v>44533.606759259259</v>
      </c>
      <c r="AJ69">
        <v>458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4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281</v>
      </c>
      <c r="B70" t="s">
        <v>80</v>
      </c>
      <c r="C70" t="s">
        <v>282</v>
      </c>
      <c r="D70" t="s">
        <v>82</v>
      </c>
      <c r="E70" s="2" t="str">
        <f>HYPERLINK("capsilon://?command=openfolder&amp;siteaddress=FAM.docvelocity-na8.net&amp;folderid=FXC7AD1DAB-1C13-8474-3FAA-823C016671EA","FX2112194")</f>
        <v>FX2112194</v>
      </c>
      <c r="F70" t="s">
        <v>19</v>
      </c>
      <c r="G70" t="s">
        <v>19</v>
      </c>
      <c r="H70" t="s">
        <v>83</v>
      </c>
      <c r="I70" t="s">
        <v>283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44533.579131944447</v>
      </c>
      <c r="P70" s="1">
        <v>44533.604907407411</v>
      </c>
      <c r="Q70">
        <v>2040</v>
      </c>
      <c r="R70">
        <v>187</v>
      </c>
      <c r="S70" t="b">
        <v>0</v>
      </c>
      <c r="T70" t="s">
        <v>88</v>
      </c>
      <c r="U70" t="b">
        <v>0</v>
      </c>
      <c r="V70" t="s">
        <v>265</v>
      </c>
      <c r="W70" s="1">
        <v>44533.580879629626</v>
      </c>
      <c r="X70">
        <v>87</v>
      </c>
      <c r="Y70">
        <v>21</v>
      </c>
      <c r="Z70">
        <v>0</v>
      </c>
      <c r="AA70">
        <v>21</v>
      </c>
      <c r="AB70">
        <v>0</v>
      </c>
      <c r="AC70">
        <v>2</v>
      </c>
      <c r="AD70">
        <v>7</v>
      </c>
      <c r="AE70">
        <v>0</v>
      </c>
      <c r="AF70">
        <v>0</v>
      </c>
      <c r="AG70">
        <v>0</v>
      </c>
      <c r="AH70" t="s">
        <v>163</v>
      </c>
      <c r="AI70" s="1">
        <v>44533.604907407411</v>
      </c>
      <c r="AJ70">
        <v>100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284</v>
      </c>
      <c r="B71" t="s">
        <v>80</v>
      </c>
      <c r="C71" t="s">
        <v>285</v>
      </c>
      <c r="D71" t="s">
        <v>82</v>
      </c>
      <c r="E71" s="2" t="str">
        <f>HYPERLINK("capsilon://?command=openfolder&amp;siteaddress=FAM.docvelocity-na8.net&amp;folderid=FX88E069A7-92F3-8799-2E4F-FCCF053D40F4","FX2112219")</f>
        <v>FX2112219</v>
      </c>
      <c r="F71" t="s">
        <v>19</v>
      </c>
      <c r="G71" t="s">
        <v>19</v>
      </c>
      <c r="H71" t="s">
        <v>83</v>
      </c>
      <c r="I71" t="s">
        <v>286</v>
      </c>
      <c r="J71">
        <v>32</v>
      </c>
      <c r="K71" t="s">
        <v>85</v>
      </c>
      <c r="L71" t="s">
        <v>86</v>
      </c>
      <c r="M71" t="s">
        <v>87</v>
      </c>
      <c r="N71">
        <v>2</v>
      </c>
      <c r="O71" s="1">
        <v>44533.580891203703</v>
      </c>
      <c r="P71" s="1">
        <v>44533.605104166665</v>
      </c>
      <c r="Q71">
        <v>1886</v>
      </c>
      <c r="R71">
        <v>206</v>
      </c>
      <c r="S71" t="b">
        <v>0</v>
      </c>
      <c r="T71" t="s">
        <v>88</v>
      </c>
      <c r="U71" t="b">
        <v>0</v>
      </c>
      <c r="V71" t="s">
        <v>151</v>
      </c>
      <c r="W71" s="1">
        <v>44533.583657407406</v>
      </c>
      <c r="X71">
        <v>172</v>
      </c>
      <c r="Y71">
        <v>0</v>
      </c>
      <c r="Z71">
        <v>0</v>
      </c>
      <c r="AA71">
        <v>0</v>
      </c>
      <c r="AB71">
        <v>27</v>
      </c>
      <c r="AC71">
        <v>0</v>
      </c>
      <c r="AD71">
        <v>32</v>
      </c>
      <c r="AE71">
        <v>0</v>
      </c>
      <c r="AF71">
        <v>0</v>
      </c>
      <c r="AG71">
        <v>0</v>
      </c>
      <c r="AH71" t="s">
        <v>163</v>
      </c>
      <c r="AI71" s="1">
        <v>44533.605104166665</v>
      </c>
      <c r="AJ71">
        <v>16</v>
      </c>
      <c r="AK71">
        <v>0</v>
      </c>
      <c r="AL71">
        <v>0</v>
      </c>
      <c r="AM71">
        <v>0</v>
      </c>
      <c r="AN71">
        <v>27</v>
      </c>
      <c r="AO71">
        <v>0</v>
      </c>
      <c r="AP71">
        <v>32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287</v>
      </c>
      <c r="B72" t="s">
        <v>80</v>
      </c>
      <c r="C72" t="s">
        <v>285</v>
      </c>
      <c r="D72" t="s">
        <v>82</v>
      </c>
      <c r="E72" s="2" t="str">
        <f>HYPERLINK("capsilon://?command=openfolder&amp;siteaddress=FAM.docvelocity-na8.net&amp;folderid=FX88E069A7-92F3-8799-2E4F-FCCF053D40F4","FX2112219")</f>
        <v>FX2112219</v>
      </c>
      <c r="F72" t="s">
        <v>19</v>
      </c>
      <c r="G72" t="s">
        <v>19</v>
      </c>
      <c r="H72" t="s">
        <v>83</v>
      </c>
      <c r="I72" t="s">
        <v>288</v>
      </c>
      <c r="J72">
        <v>69</v>
      </c>
      <c r="K72" t="s">
        <v>85</v>
      </c>
      <c r="L72" t="s">
        <v>86</v>
      </c>
      <c r="M72" t="s">
        <v>87</v>
      </c>
      <c r="N72">
        <v>1</v>
      </c>
      <c r="O72" s="1">
        <v>44533.582060185188</v>
      </c>
      <c r="P72" s="1">
        <v>44533.635011574072</v>
      </c>
      <c r="Q72">
        <v>4309</v>
      </c>
      <c r="R72">
        <v>266</v>
      </c>
      <c r="S72" t="b">
        <v>0</v>
      </c>
      <c r="T72" t="s">
        <v>88</v>
      </c>
      <c r="U72" t="b">
        <v>0</v>
      </c>
      <c r="V72" t="s">
        <v>222</v>
      </c>
      <c r="W72" s="1">
        <v>44533.635011574072</v>
      </c>
      <c r="X72">
        <v>165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69</v>
      </c>
      <c r="AE72">
        <v>57</v>
      </c>
      <c r="AF72">
        <v>0</v>
      </c>
      <c r="AG72">
        <v>3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289</v>
      </c>
      <c r="B73" t="s">
        <v>80</v>
      </c>
      <c r="C73" t="s">
        <v>290</v>
      </c>
      <c r="D73" t="s">
        <v>82</v>
      </c>
      <c r="E73" s="2" t="str">
        <f>HYPERLINK("capsilon://?command=openfolder&amp;siteaddress=FAM.docvelocity-na8.net&amp;folderid=FXB4A167D0-221C-A9AA-BBB5-2D939B16EC83","FX21112695")</f>
        <v>FX21112695</v>
      </c>
      <c r="F73" t="s">
        <v>19</v>
      </c>
      <c r="G73" t="s">
        <v>19</v>
      </c>
      <c r="H73" t="s">
        <v>83</v>
      </c>
      <c r="I73" t="s">
        <v>291</v>
      </c>
      <c r="J73">
        <v>66</v>
      </c>
      <c r="K73" t="s">
        <v>85</v>
      </c>
      <c r="L73" t="s">
        <v>86</v>
      </c>
      <c r="M73" t="s">
        <v>87</v>
      </c>
      <c r="N73">
        <v>2</v>
      </c>
      <c r="O73" s="1">
        <v>44531.418564814812</v>
      </c>
      <c r="P73" s="1">
        <v>44531.588240740741</v>
      </c>
      <c r="Q73">
        <v>13776</v>
      </c>
      <c r="R73">
        <v>884</v>
      </c>
      <c r="S73" t="b">
        <v>0</v>
      </c>
      <c r="T73" t="s">
        <v>88</v>
      </c>
      <c r="U73" t="b">
        <v>0</v>
      </c>
      <c r="V73" t="s">
        <v>99</v>
      </c>
      <c r="W73" s="1">
        <v>44531.432581018518</v>
      </c>
      <c r="X73">
        <v>560</v>
      </c>
      <c r="Y73">
        <v>52</v>
      </c>
      <c r="Z73">
        <v>0</v>
      </c>
      <c r="AA73">
        <v>52</v>
      </c>
      <c r="AB73">
        <v>0</v>
      </c>
      <c r="AC73">
        <v>37</v>
      </c>
      <c r="AD73">
        <v>14</v>
      </c>
      <c r="AE73">
        <v>0</v>
      </c>
      <c r="AF73">
        <v>0</v>
      </c>
      <c r="AG73">
        <v>0</v>
      </c>
      <c r="AH73" t="s">
        <v>100</v>
      </c>
      <c r="AI73" s="1">
        <v>44531.588240740741</v>
      </c>
      <c r="AJ73">
        <v>288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292</v>
      </c>
      <c r="B74" t="s">
        <v>80</v>
      </c>
      <c r="C74" t="s">
        <v>290</v>
      </c>
      <c r="D74" t="s">
        <v>82</v>
      </c>
      <c r="E74" s="2" t="str">
        <f>HYPERLINK("capsilon://?command=openfolder&amp;siteaddress=FAM.docvelocity-na8.net&amp;folderid=FXB4A167D0-221C-A9AA-BBB5-2D939B16EC83","FX21112695")</f>
        <v>FX21112695</v>
      </c>
      <c r="F74" t="s">
        <v>19</v>
      </c>
      <c r="G74" t="s">
        <v>19</v>
      </c>
      <c r="H74" t="s">
        <v>83</v>
      </c>
      <c r="I74" t="s">
        <v>293</v>
      </c>
      <c r="J74">
        <v>66</v>
      </c>
      <c r="K74" t="s">
        <v>85</v>
      </c>
      <c r="L74" t="s">
        <v>86</v>
      </c>
      <c r="M74" t="s">
        <v>87</v>
      </c>
      <c r="N74">
        <v>2</v>
      </c>
      <c r="O74" s="1">
        <v>44531.419016203705</v>
      </c>
      <c r="P74" s="1">
        <v>44531.587557870371</v>
      </c>
      <c r="Q74">
        <v>13683</v>
      </c>
      <c r="R74">
        <v>879</v>
      </c>
      <c r="S74" t="b">
        <v>0</v>
      </c>
      <c r="T74" t="s">
        <v>88</v>
      </c>
      <c r="U74" t="b">
        <v>0</v>
      </c>
      <c r="V74" t="s">
        <v>155</v>
      </c>
      <c r="W74" s="1">
        <v>44531.445543981485</v>
      </c>
      <c r="X74">
        <v>418</v>
      </c>
      <c r="Y74">
        <v>52</v>
      </c>
      <c r="Z74">
        <v>0</v>
      </c>
      <c r="AA74">
        <v>52</v>
      </c>
      <c r="AB74">
        <v>0</v>
      </c>
      <c r="AC74">
        <v>38</v>
      </c>
      <c r="AD74">
        <v>14</v>
      </c>
      <c r="AE74">
        <v>0</v>
      </c>
      <c r="AF74">
        <v>0</v>
      </c>
      <c r="AG74">
        <v>0</v>
      </c>
      <c r="AH74" t="s">
        <v>163</v>
      </c>
      <c r="AI74" s="1">
        <v>44531.587557870371</v>
      </c>
      <c r="AJ74">
        <v>206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294</v>
      </c>
      <c r="B75" t="s">
        <v>80</v>
      </c>
      <c r="C75" t="s">
        <v>295</v>
      </c>
      <c r="D75" t="s">
        <v>82</v>
      </c>
      <c r="E75" s="2" t="str">
        <f>HYPERLINK("capsilon://?command=openfolder&amp;siteaddress=FAM.docvelocity-na8.net&amp;folderid=FX6C56B243-9ECF-3394-8474-3FB98805666B","FX21123756")</f>
        <v>FX21123756</v>
      </c>
      <c r="F75" t="s">
        <v>19</v>
      </c>
      <c r="G75" t="s">
        <v>19</v>
      </c>
      <c r="H75" t="s">
        <v>83</v>
      </c>
      <c r="I75" t="s">
        <v>296</v>
      </c>
      <c r="J75">
        <v>115</v>
      </c>
      <c r="K75" t="s">
        <v>85</v>
      </c>
      <c r="L75" t="s">
        <v>86</v>
      </c>
      <c r="M75" t="s">
        <v>87</v>
      </c>
      <c r="N75">
        <v>1</v>
      </c>
      <c r="O75" s="1">
        <v>44533.584583333337</v>
      </c>
      <c r="P75" s="1">
        <v>44533.639108796298</v>
      </c>
      <c r="Q75">
        <v>4300</v>
      </c>
      <c r="R75">
        <v>411</v>
      </c>
      <c r="S75" t="b">
        <v>0</v>
      </c>
      <c r="T75" t="s">
        <v>88</v>
      </c>
      <c r="U75" t="b">
        <v>0</v>
      </c>
      <c r="V75" t="s">
        <v>222</v>
      </c>
      <c r="W75" s="1">
        <v>44533.639108796298</v>
      </c>
      <c r="X75">
        <v>354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115</v>
      </c>
      <c r="AE75">
        <v>103</v>
      </c>
      <c r="AF75">
        <v>0</v>
      </c>
      <c r="AG75">
        <v>6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297</v>
      </c>
      <c r="B76" t="s">
        <v>80</v>
      </c>
      <c r="C76" t="s">
        <v>298</v>
      </c>
      <c r="D76" t="s">
        <v>82</v>
      </c>
      <c r="E76" s="2" t="str">
        <f>HYPERLINK("capsilon://?command=openfolder&amp;siteaddress=FAM.docvelocity-na8.net&amp;folderid=FXCE8C6FB0-43EF-E800-AE5E-95E0621757E5","FX21123567")</f>
        <v>FX21123567</v>
      </c>
      <c r="F76" t="s">
        <v>19</v>
      </c>
      <c r="G76" t="s">
        <v>19</v>
      </c>
      <c r="H76" t="s">
        <v>83</v>
      </c>
      <c r="I76" t="s">
        <v>299</v>
      </c>
      <c r="J76">
        <v>215</v>
      </c>
      <c r="K76" t="s">
        <v>85</v>
      </c>
      <c r="L76" t="s">
        <v>86</v>
      </c>
      <c r="M76" t="s">
        <v>87</v>
      </c>
      <c r="N76">
        <v>1</v>
      </c>
      <c r="O76" s="1">
        <v>44533.605231481481</v>
      </c>
      <c r="P76" s="1">
        <v>44533.647326388891</v>
      </c>
      <c r="Q76">
        <v>2482</v>
      </c>
      <c r="R76">
        <v>1155</v>
      </c>
      <c r="S76" t="b">
        <v>0</v>
      </c>
      <c r="T76" t="s">
        <v>88</v>
      </c>
      <c r="U76" t="b">
        <v>0</v>
      </c>
      <c r="V76" t="s">
        <v>155</v>
      </c>
      <c r="W76" s="1">
        <v>44533.647326388891</v>
      </c>
      <c r="X76">
        <v>1060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215</v>
      </c>
      <c r="AE76">
        <v>186</v>
      </c>
      <c r="AF76">
        <v>0</v>
      </c>
      <c r="AG76">
        <v>13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300</v>
      </c>
      <c r="B77" t="s">
        <v>80</v>
      </c>
      <c r="C77" t="s">
        <v>301</v>
      </c>
      <c r="D77" t="s">
        <v>82</v>
      </c>
      <c r="E77" s="2" t="str">
        <f>HYPERLINK("capsilon://?command=openfolder&amp;siteaddress=FAM.docvelocity-na8.net&amp;folderid=FX41DD083E-A1EB-38C2-9469-E849ADF97E98","FX211114678")</f>
        <v>FX211114678</v>
      </c>
      <c r="F77" t="s">
        <v>19</v>
      </c>
      <c r="G77" t="s">
        <v>19</v>
      </c>
      <c r="H77" t="s">
        <v>83</v>
      </c>
      <c r="I77" t="s">
        <v>302</v>
      </c>
      <c r="J77">
        <v>30</v>
      </c>
      <c r="K77" t="s">
        <v>85</v>
      </c>
      <c r="L77" t="s">
        <v>86</v>
      </c>
      <c r="M77" t="s">
        <v>87</v>
      </c>
      <c r="N77">
        <v>2</v>
      </c>
      <c r="O77" s="1">
        <v>44533.608599537038</v>
      </c>
      <c r="P77" s="1">
        <v>44533.614421296297</v>
      </c>
      <c r="Q77">
        <v>283</v>
      </c>
      <c r="R77">
        <v>220</v>
      </c>
      <c r="S77" t="b">
        <v>0</v>
      </c>
      <c r="T77" t="s">
        <v>88</v>
      </c>
      <c r="U77" t="b">
        <v>0</v>
      </c>
      <c r="V77" t="s">
        <v>151</v>
      </c>
      <c r="W77" s="1">
        <v>44533.61042824074</v>
      </c>
      <c r="X77">
        <v>46</v>
      </c>
      <c r="Y77">
        <v>9</v>
      </c>
      <c r="Z77">
        <v>0</v>
      </c>
      <c r="AA77">
        <v>9</v>
      </c>
      <c r="AB77">
        <v>0</v>
      </c>
      <c r="AC77">
        <v>1</v>
      </c>
      <c r="AD77">
        <v>21</v>
      </c>
      <c r="AE77">
        <v>0</v>
      </c>
      <c r="AF77">
        <v>0</v>
      </c>
      <c r="AG77">
        <v>0</v>
      </c>
      <c r="AH77" t="s">
        <v>109</v>
      </c>
      <c r="AI77" s="1">
        <v>44533.614421296297</v>
      </c>
      <c r="AJ77">
        <v>174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303</v>
      </c>
      <c r="B78" t="s">
        <v>80</v>
      </c>
      <c r="C78" t="s">
        <v>214</v>
      </c>
      <c r="D78" t="s">
        <v>82</v>
      </c>
      <c r="E78" s="2" t="str">
        <f>HYPERLINK("capsilon://?command=openfolder&amp;siteaddress=FAM.docvelocity-na8.net&amp;folderid=FXAD01B4E4-359F-C8CE-E366-83ED7ABDD5FE","FX21123544")</f>
        <v>FX21123544</v>
      </c>
      <c r="F78" t="s">
        <v>19</v>
      </c>
      <c r="G78" t="s">
        <v>19</v>
      </c>
      <c r="H78" t="s">
        <v>83</v>
      </c>
      <c r="I78" t="s">
        <v>221</v>
      </c>
      <c r="J78">
        <v>94</v>
      </c>
      <c r="K78" t="s">
        <v>85</v>
      </c>
      <c r="L78" t="s">
        <v>86</v>
      </c>
      <c r="M78" t="s">
        <v>87</v>
      </c>
      <c r="N78">
        <v>2</v>
      </c>
      <c r="O78" s="1">
        <v>44533.610335648147</v>
      </c>
      <c r="P78" s="1">
        <v>44533.628333333334</v>
      </c>
      <c r="Q78">
        <v>539</v>
      </c>
      <c r="R78">
        <v>1016</v>
      </c>
      <c r="S78" t="b">
        <v>0</v>
      </c>
      <c r="T78" t="s">
        <v>88</v>
      </c>
      <c r="U78" t="b">
        <v>1</v>
      </c>
      <c r="V78" t="s">
        <v>162</v>
      </c>
      <c r="W78" s="1">
        <v>44533.618171296293</v>
      </c>
      <c r="X78">
        <v>423</v>
      </c>
      <c r="Y78">
        <v>75</v>
      </c>
      <c r="Z78">
        <v>0</v>
      </c>
      <c r="AA78">
        <v>75</v>
      </c>
      <c r="AB78">
        <v>0</v>
      </c>
      <c r="AC78">
        <v>49</v>
      </c>
      <c r="AD78">
        <v>19</v>
      </c>
      <c r="AE78">
        <v>0</v>
      </c>
      <c r="AF78">
        <v>0</v>
      </c>
      <c r="AG78">
        <v>0</v>
      </c>
      <c r="AH78" t="s">
        <v>100</v>
      </c>
      <c r="AI78" s="1">
        <v>44533.628333333334</v>
      </c>
      <c r="AJ78">
        <v>489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17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304</v>
      </c>
      <c r="B79" t="s">
        <v>80</v>
      </c>
      <c r="C79" t="s">
        <v>160</v>
      </c>
      <c r="D79" t="s">
        <v>82</v>
      </c>
      <c r="E79" s="2" t="str">
        <f>HYPERLINK("capsilon://?command=openfolder&amp;siteaddress=FAM.docvelocity-na8.net&amp;folderid=FXCBC13D51-DA69-D6AC-3BF2-563B9844C95A","FX211114604")</f>
        <v>FX211114604</v>
      </c>
      <c r="F79" t="s">
        <v>19</v>
      </c>
      <c r="G79" t="s">
        <v>19</v>
      </c>
      <c r="H79" t="s">
        <v>83</v>
      </c>
      <c r="I79" t="s">
        <v>305</v>
      </c>
      <c r="J79">
        <v>52</v>
      </c>
      <c r="K79" t="s">
        <v>85</v>
      </c>
      <c r="L79" t="s">
        <v>86</v>
      </c>
      <c r="M79" t="s">
        <v>87</v>
      </c>
      <c r="N79">
        <v>2</v>
      </c>
      <c r="O79" s="1">
        <v>44533.612858796296</v>
      </c>
      <c r="P79" s="1">
        <v>44533.632094907407</v>
      </c>
      <c r="Q79">
        <v>1422</v>
      </c>
      <c r="R79">
        <v>240</v>
      </c>
      <c r="S79" t="b">
        <v>0</v>
      </c>
      <c r="T79" t="s">
        <v>88</v>
      </c>
      <c r="U79" t="b">
        <v>0</v>
      </c>
      <c r="V79" t="s">
        <v>265</v>
      </c>
      <c r="W79" s="1">
        <v>44533.615162037036</v>
      </c>
      <c r="X79">
        <v>109</v>
      </c>
      <c r="Y79">
        <v>44</v>
      </c>
      <c r="Z79">
        <v>0</v>
      </c>
      <c r="AA79">
        <v>44</v>
      </c>
      <c r="AB79">
        <v>0</v>
      </c>
      <c r="AC79">
        <v>10</v>
      </c>
      <c r="AD79">
        <v>8</v>
      </c>
      <c r="AE79">
        <v>0</v>
      </c>
      <c r="AF79">
        <v>0</v>
      </c>
      <c r="AG79">
        <v>0</v>
      </c>
      <c r="AH79" t="s">
        <v>163</v>
      </c>
      <c r="AI79" s="1">
        <v>44533.632094907407</v>
      </c>
      <c r="AJ79">
        <v>131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8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306</v>
      </c>
      <c r="B80" t="s">
        <v>80</v>
      </c>
      <c r="C80" t="s">
        <v>227</v>
      </c>
      <c r="D80" t="s">
        <v>82</v>
      </c>
      <c r="E80" s="2" t="str">
        <f>HYPERLINK("capsilon://?command=openfolder&amp;siteaddress=FAM.docvelocity-na8.net&amp;folderid=FXFADCDC5C-BA41-4D6E-38A4-7BDE5B764A37","FX2112838")</f>
        <v>FX2112838</v>
      </c>
      <c r="F80" t="s">
        <v>19</v>
      </c>
      <c r="G80" t="s">
        <v>19</v>
      </c>
      <c r="H80" t="s">
        <v>83</v>
      </c>
      <c r="I80" t="s">
        <v>228</v>
      </c>
      <c r="J80">
        <v>417</v>
      </c>
      <c r="K80" t="s">
        <v>85</v>
      </c>
      <c r="L80" t="s">
        <v>86</v>
      </c>
      <c r="M80" t="s">
        <v>87</v>
      </c>
      <c r="N80">
        <v>2</v>
      </c>
      <c r="O80" s="1">
        <v>44533.614490740743</v>
      </c>
      <c r="P80" s="1">
        <v>44533.678217592591</v>
      </c>
      <c r="Q80">
        <v>944</v>
      </c>
      <c r="R80">
        <v>4562</v>
      </c>
      <c r="S80" t="b">
        <v>0</v>
      </c>
      <c r="T80" t="s">
        <v>88</v>
      </c>
      <c r="U80" t="b">
        <v>1</v>
      </c>
      <c r="V80" t="s">
        <v>162</v>
      </c>
      <c r="W80" s="1">
        <v>44533.650312500002</v>
      </c>
      <c r="X80">
        <v>2776</v>
      </c>
      <c r="Y80">
        <v>404</v>
      </c>
      <c r="Z80">
        <v>0</v>
      </c>
      <c r="AA80">
        <v>404</v>
      </c>
      <c r="AB80">
        <v>0</v>
      </c>
      <c r="AC80">
        <v>211</v>
      </c>
      <c r="AD80">
        <v>13</v>
      </c>
      <c r="AE80">
        <v>0</v>
      </c>
      <c r="AF80">
        <v>0</v>
      </c>
      <c r="AG80">
        <v>0</v>
      </c>
      <c r="AH80" t="s">
        <v>100</v>
      </c>
      <c r="AI80" s="1">
        <v>44533.678217592591</v>
      </c>
      <c r="AJ80">
        <v>1721</v>
      </c>
      <c r="AK80">
        <v>4</v>
      </c>
      <c r="AL80">
        <v>0</v>
      </c>
      <c r="AM80">
        <v>4</v>
      </c>
      <c r="AN80">
        <v>0</v>
      </c>
      <c r="AO80">
        <v>4</v>
      </c>
      <c r="AP80">
        <v>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307</v>
      </c>
      <c r="B81" t="s">
        <v>80</v>
      </c>
      <c r="C81" t="s">
        <v>121</v>
      </c>
      <c r="D81" t="s">
        <v>82</v>
      </c>
      <c r="E81" s="2" t="str">
        <f>HYPERLINK("capsilon://?command=openfolder&amp;siteaddress=FAM.docvelocity-na8.net&amp;folderid=FXF79B7870-037F-3ED2-9FEA-86EEAD634864","FX21123432")</f>
        <v>FX21123432</v>
      </c>
      <c r="F81" t="s">
        <v>19</v>
      </c>
      <c r="G81" t="s">
        <v>19</v>
      </c>
      <c r="H81" t="s">
        <v>83</v>
      </c>
      <c r="I81" t="s">
        <v>237</v>
      </c>
      <c r="J81">
        <v>252</v>
      </c>
      <c r="K81" t="s">
        <v>85</v>
      </c>
      <c r="L81" t="s">
        <v>86</v>
      </c>
      <c r="M81" t="s">
        <v>87</v>
      </c>
      <c r="N81">
        <v>2</v>
      </c>
      <c r="O81" s="1">
        <v>44533.618020833332</v>
      </c>
      <c r="P81" s="1">
        <v>44533.643240740741</v>
      </c>
      <c r="Q81">
        <v>768</v>
      </c>
      <c r="R81">
        <v>1411</v>
      </c>
      <c r="S81" t="b">
        <v>0</v>
      </c>
      <c r="T81" t="s">
        <v>88</v>
      </c>
      <c r="U81" t="b">
        <v>1</v>
      </c>
      <c r="V81" t="s">
        <v>265</v>
      </c>
      <c r="W81" s="1">
        <v>44533.633518518516</v>
      </c>
      <c r="X81">
        <v>515</v>
      </c>
      <c r="Y81">
        <v>105</v>
      </c>
      <c r="Z81">
        <v>0</v>
      </c>
      <c r="AA81">
        <v>105</v>
      </c>
      <c r="AB81">
        <v>84</v>
      </c>
      <c r="AC81">
        <v>20</v>
      </c>
      <c r="AD81">
        <v>147</v>
      </c>
      <c r="AE81">
        <v>0</v>
      </c>
      <c r="AF81">
        <v>0</v>
      </c>
      <c r="AG81">
        <v>0</v>
      </c>
      <c r="AH81" t="s">
        <v>100</v>
      </c>
      <c r="AI81" s="1">
        <v>44533.643240740741</v>
      </c>
      <c r="AJ81">
        <v>798</v>
      </c>
      <c r="AK81">
        <v>3</v>
      </c>
      <c r="AL81">
        <v>0</v>
      </c>
      <c r="AM81">
        <v>3</v>
      </c>
      <c r="AN81">
        <v>84</v>
      </c>
      <c r="AO81">
        <v>3</v>
      </c>
      <c r="AP81">
        <v>144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308</v>
      </c>
      <c r="B82" t="s">
        <v>80</v>
      </c>
      <c r="C82" t="s">
        <v>224</v>
      </c>
      <c r="D82" t="s">
        <v>82</v>
      </c>
      <c r="E82" s="2" t="str">
        <f>HYPERLINK("capsilon://?command=openfolder&amp;siteaddress=FAM.docvelocity-na8.net&amp;folderid=FX93184D92-A503-B688-3A53-8B2515CF55AA","FX21123284")</f>
        <v>FX21123284</v>
      </c>
      <c r="F82" t="s">
        <v>19</v>
      </c>
      <c r="G82" t="s">
        <v>19</v>
      </c>
      <c r="H82" t="s">
        <v>83</v>
      </c>
      <c r="I82" t="s">
        <v>225</v>
      </c>
      <c r="J82">
        <v>374</v>
      </c>
      <c r="K82" t="s">
        <v>85</v>
      </c>
      <c r="L82" t="s">
        <v>86</v>
      </c>
      <c r="M82" t="s">
        <v>87</v>
      </c>
      <c r="N82">
        <v>2</v>
      </c>
      <c r="O82" s="1">
        <v>44533.618298611109</v>
      </c>
      <c r="P82" s="1">
        <v>44533.701493055552</v>
      </c>
      <c r="Q82">
        <v>2499</v>
      </c>
      <c r="R82">
        <v>4689</v>
      </c>
      <c r="S82" t="b">
        <v>0</v>
      </c>
      <c r="T82" t="s">
        <v>88</v>
      </c>
      <c r="U82" t="b">
        <v>1</v>
      </c>
      <c r="V82" t="s">
        <v>244</v>
      </c>
      <c r="W82" s="1">
        <v>44533.666076388887</v>
      </c>
      <c r="X82">
        <v>2604</v>
      </c>
      <c r="Y82">
        <v>326</v>
      </c>
      <c r="Z82">
        <v>0</v>
      </c>
      <c r="AA82">
        <v>326</v>
      </c>
      <c r="AB82">
        <v>0</v>
      </c>
      <c r="AC82">
        <v>139</v>
      </c>
      <c r="AD82">
        <v>48</v>
      </c>
      <c r="AE82">
        <v>0</v>
      </c>
      <c r="AF82">
        <v>0</v>
      </c>
      <c r="AG82">
        <v>0</v>
      </c>
      <c r="AH82" t="s">
        <v>100</v>
      </c>
      <c r="AI82" s="1">
        <v>44533.701493055552</v>
      </c>
      <c r="AJ82">
        <v>2010</v>
      </c>
      <c r="AK82">
        <v>5</v>
      </c>
      <c r="AL82">
        <v>0</v>
      </c>
      <c r="AM82">
        <v>5</v>
      </c>
      <c r="AN82">
        <v>0</v>
      </c>
      <c r="AO82">
        <v>5</v>
      </c>
      <c r="AP82">
        <v>43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309</v>
      </c>
      <c r="B83" t="s">
        <v>80</v>
      </c>
      <c r="C83" t="s">
        <v>310</v>
      </c>
      <c r="D83" t="s">
        <v>82</v>
      </c>
      <c r="E83" s="2" t="str">
        <f>HYPERLINK("capsilon://?command=openfolder&amp;siteaddress=FAM.docvelocity-na8.net&amp;folderid=FX114F6438-02D9-B19C-CB3E-66416D42D84D","FX21114318")</f>
        <v>FX21114318</v>
      </c>
      <c r="F83" t="s">
        <v>19</v>
      </c>
      <c r="G83" t="s">
        <v>19</v>
      </c>
      <c r="H83" t="s">
        <v>83</v>
      </c>
      <c r="I83" t="s">
        <v>311</v>
      </c>
      <c r="J83">
        <v>38</v>
      </c>
      <c r="K83" t="s">
        <v>85</v>
      </c>
      <c r="L83" t="s">
        <v>86</v>
      </c>
      <c r="M83" t="s">
        <v>87</v>
      </c>
      <c r="N83">
        <v>2</v>
      </c>
      <c r="O83" s="1">
        <v>44533.618541666663</v>
      </c>
      <c r="P83" s="1">
        <v>44533.794918981483</v>
      </c>
      <c r="Q83">
        <v>15110</v>
      </c>
      <c r="R83">
        <v>129</v>
      </c>
      <c r="S83" t="b">
        <v>0</v>
      </c>
      <c r="T83" t="s">
        <v>88</v>
      </c>
      <c r="U83" t="b">
        <v>0</v>
      </c>
      <c r="V83" t="s">
        <v>155</v>
      </c>
      <c r="W83" s="1">
        <v>44533.648888888885</v>
      </c>
      <c r="X83">
        <v>85</v>
      </c>
      <c r="Y83">
        <v>0</v>
      </c>
      <c r="Z83">
        <v>0</v>
      </c>
      <c r="AA83">
        <v>0</v>
      </c>
      <c r="AB83">
        <v>37</v>
      </c>
      <c r="AC83">
        <v>0</v>
      </c>
      <c r="AD83">
        <v>38</v>
      </c>
      <c r="AE83">
        <v>0</v>
      </c>
      <c r="AF83">
        <v>0</v>
      </c>
      <c r="AG83">
        <v>0</v>
      </c>
      <c r="AH83" t="s">
        <v>100</v>
      </c>
      <c r="AI83" s="1">
        <v>44533.794918981483</v>
      </c>
      <c r="AJ83">
        <v>39</v>
      </c>
      <c r="AK83">
        <v>0</v>
      </c>
      <c r="AL83">
        <v>0</v>
      </c>
      <c r="AM83">
        <v>0</v>
      </c>
      <c r="AN83">
        <v>37</v>
      </c>
      <c r="AO83">
        <v>0</v>
      </c>
      <c r="AP83">
        <v>38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312</v>
      </c>
      <c r="B84" t="s">
        <v>80</v>
      </c>
      <c r="C84" t="s">
        <v>250</v>
      </c>
      <c r="D84" t="s">
        <v>82</v>
      </c>
      <c r="E84" s="2" t="str">
        <f>HYPERLINK("capsilon://?command=openfolder&amp;siteaddress=FAM.docvelocity-na8.net&amp;folderid=FXE1279196-4D64-E57F-E838-9F3D8E354820","FX2112128")</f>
        <v>FX2112128</v>
      </c>
      <c r="F84" t="s">
        <v>19</v>
      </c>
      <c r="G84" t="s">
        <v>19</v>
      </c>
      <c r="H84" t="s">
        <v>83</v>
      </c>
      <c r="I84" t="s">
        <v>251</v>
      </c>
      <c r="J84">
        <v>123</v>
      </c>
      <c r="K84" t="s">
        <v>85</v>
      </c>
      <c r="L84" t="s">
        <v>86</v>
      </c>
      <c r="M84" t="s">
        <v>87</v>
      </c>
      <c r="N84">
        <v>2</v>
      </c>
      <c r="O84" s="1">
        <v>44533.619317129633</v>
      </c>
      <c r="P84" s="1">
        <v>44533.633993055555</v>
      </c>
      <c r="Q84">
        <v>337</v>
      </c>
      <c r="R84">
        <v>931</v>
      </c>
      <c r="S84" t="b">
        <v>0</v>
      </c>
      <c r="T84" t="s">
        <v>88</v>
      </c>
      <c r="U84" t="b">
        <v>1</v>
      </c>
      <c r="V84" t="s">
        <v>155</v>
      </c>
      <c r="W84" s="1">
        <v>44533.625972222224</v>
      </c>
      <c r="X84">
        <v>438</v>
      </c>
      <c r="Y84">
        <v>105</v>
      </c>
      <c r="Z84">
        <v>0</v>
      </c>
      <c r="AA84">
        <v>105</v>
      </c>
      <c r="AB84">
        <v>0</v>
      </c>
      <c r="AC84">
        <v>39</v>
      </c>
      <c r="AD84">
        <v>18</v>
      </c>
      <c r="AE84">
        <v>0</v>
      </c>
      <c r="AF84">
        <v>0</v>
      </c>
      <c r="AG84">
        <v>0</v>
      </c>
      <c r="AH84" t="s">
        <v>100</v>
      </c>
      <c r="AI84" s="1">
        <v>44533.633993055555</v>
      </c>
      <c r="AJ84">
        <v>488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18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313</v>
      </c>
      <c r="B85" t="s">
        <v>80</v>
      </c>
      <c r="C85" t="s">
        <v>259</v>
      </c>
      <c r="D85" t="s">
        <v>82</v>
      </c>
      <c r="E85" s="2" t="str">
        <f>HYPERLINK("capsilon://?command=openfolder&amp;siteaddress=FAM.docvelocity-na8.net&amp;folderid=FXD11F09C4-713C-771C-5BB3-D9EA614CC658","FX211112097")</f>
        <v>FX211112097</v>
      </c>
      <c r="F85" t="s">
        <v>19</v>
      </c>
      <c r="G85" t="s">
        <v>19</v>
      </c>
      <c r="H85" t="s">
        <v>83</v>
      </c>
      <c r="I85" t="s">
        <v>260</v>
      </c>
      <c r="J85">
        <v>553</v>
      </c>
      <c r="K85" t="s">
        <v>85</v>
      </c>
      <c r="L85" t="s">
        <v>86</v>
      </c>
      <c r="M85" t="s">
        <v>87</v>
      </c>
      <c r="N85">
        <v>2</v>
      </c>
      <c r="O85" s="1">
        <v>44533.622430555559</v>
      </c>
      <c r="P85" s="1">
        <v>44533.721180555556</v>
      </c>
      <c r="Q85">
        <v>5817</v>
      </c>
      <c r="R85">
        <v>2715</v>
      </c>
      <c r="S85" t="b">
        <v>0</v>
      </c>
      <c r="T85" t="s">
        <v>88</v>
      </c>
      <c r="U85" t="b">
        <v>1</v>
      </c>
      <c r="V85" t="s">
        <v>265</v>
      </c>
      <c r="W85" s="1">
        <v>44533.654444444444</v>
      </c>
      <c r="X85">
        <v>1468</v>
      </c>
      <c r="Y85">
        <v>431</v>
      </c>
      <c r="Z85">
        <v>0</v>
      </c>
      <c r="AA85">
        <v>431</v>
      </c>
      <c r="AB85">
        <v>0</v>
      </c>
      <c r="AC85">
        <v>207</v>
      </c>
      <c r="AD85">
        <v>122</v>
      </c>
      <c r="AE85">
        <v>0</v>
      </c>
      <c r="AF85">
        <v>0</v>
      </c>
      <c r="AG85">
        <v>0</v>
      </c>
      <c r="AH85" t="s">
        <v>163</v>
      </c>
      <c r="AI85" s="1">
        <v>44533.721180555556</v>
      </c>
      <c r="AJ85">
        <v>1083</v>
      </c>
      <c r="AK85">
        <v>2</v>
      </c>
      <c r="AL85">
        <v>0</v>
      </c>
      <c r="AM85">
        <v>2</v>
      </c>
      <c r="AN85">
        <v>0</v>
      </c>
      <c r="AO85">
        <v>1</v>
      </c>
      <c r="AP85">
        <v>120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314</v>
      </c>
      <c r="B86" t="s">
        <v>80</v>
      </c>
      <c r="C86" t="s">
        <v>270</v>
      </c>
      <c r="D86" t="s">
        <v>82</v>
      </c>
      <c r="E86" s="2" t="str">
        <f>HYPERLINK("capsilon://?command=openfolder&amp;siteaddress=FAM.docvelocity-na8.net&amp;folderid=FXFE89AEF2-76DD-0304-E327-ED827DF9ABDD","FX21123394")</f>
        <v>FX21123394</v>
      </c>
      <c r="F86" t="s">
        <v>19</v>
      </c>
      <c r="G86" t="s">
        <v>19</v>
      </c>
      <c r="H86" t="s">
        <v>83</v>
      </c>
      <c r="I86" t="s">
        <v>271</v>
      </c>
      <c r="J86">
        <v>116</v>
      </c>
      <c r="K86" t="s">
        <v>85</v>
      </c>
      <c r="L86" t="s">
        <v>86</v>
      </c>
      <c r="M86" t="s">
        <v>87</v>
      </c>
      <c r="N86">
        <v>2</v>
      </c>
      <c r="O86" s="1">
        <v>44533.63140046296</v>
      </c>
      <c r="P86" s="1">
        <v>44533.725706018522</v>
      </c>
      <c r="Q86">
        <v>6481</v>
      </c>
      <c r="R86">
        <v>1667</v>
      </c>
      <c r="S86" t="b">
        <v>0</v>
      </c>
      <c r="T86" t="s">
        <v>88</v>
      </c>
      <c r="U86" t="b">
        <v>1</v>
      </c>
      <c r="V86" t="s">
        <v>162</v>
      </c>
      <c r="W86" s="1">
        <v>44533.664131944446</v>
      </c>
      <c r="X86">
        <v>1193</v>
      </c>
      <c r="Y86">
        <v>112</v>
      </c>
      <c r="Z86">
        <v>0</v>
      </c>
      <c r="AA86">
        <v>112</v>
      </c>
      <c r="AB86">
        <v>0</v>
      </c>
      <c r="AC86">
        <v>57</v>
      </c>
      <c r="AD86">
        <v>4</v>
      </c>
      <c r="AE86">
        <v>0</v>
      </c>
      <c r="AF86">
        <v>0</v>
      </c>
      <c r="AG86">
        <v>0</v>
      </c>
      <c r="AH86" t="s">
        <v>163</v>
      </c>
      <c r="AI86" s="1">
        <v>44533.725706018522</v>
      </c>
      <c r="AJ86">
        <v>390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3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315</v>
      </c>
      <c r="B87" t="s">
        <v>80</v>
      </c>
      <c r="C87" t="s">
        <v>273</v>
      </c>
      <c r="D87" t="s">
        <v>82</v>
      </c>
      <c r="E87" s="2" t="str">
        <f>HYPERLINK("capsilon://?command=openfolder&amp;siteaddress=FAM.docvelocity-na8.net&amp;folderid=FXE587934A-E9D4-53A2-A0C8-995C6DAC624D","FX21123486")</f>
        <v>FX21123486</v>
      </c>
      <c r="F87" t="s">
        <v>19</v>
      </c>
      <c r="G87" t="s">
        <v>19</v>
      </c>
      <c r="H87" t="s">
        <v>83</v>
      </c>
      <c r="I87" t="s">
        <v>274</v>
      </c>
      <c r="J87">
        <v>185</v>
      </c>
      <c r="K87" t="s">
        <v>85</v>
      </c>
      <c r="L87" t="s">
        <v>86</v>
      </c>
      <c r="M87" t="s">
        <v>87</v>
      </c>
      <c r="N87">
        <v>2</v>
      </c>
      <c r="O87" s="1">
        <v>44533.634189814817</v>
      </c>
      <c r="P87" s="1">
        <v>44533.734178240738</v>
      </c>
      <c r="Q87">
        <v>5809</v>
      </c>
      <c r="R87">
        <v>2830</v>
      </c>
      <c r="S87" t="b">
        <v>0</v>
      </c>
      <c r="T87" t="s">
        <v>88</v>
      </c>
      <c r="U87" t="b">
        <v>1</v>
      </c>
      <c r="V87" t="s">
        <v>162</v>
      </c>
      <c r="W87" s="1">
        <v>44533.68787037037</v>
      </c>
      <c r="X87">
        <v>2051</v>
      </c>
      <c r="Y87">
        <v>285</v>
      </c>
      <c r="Z87">
        <v>0</v>
      </c>
      <c r="AA87">
        <v>285</v>
      </c>
      <c r="AB87">
        <v>0</v>
      </c>
      <c r="AC87">
        <v>159</v>
      </c>
      <c r="AD87">
        <v>-100</v>
      </c>
      <c r="AE87">
        <v>0</v>
      </c>
      <c r="AF87">
        <v>0</v>
      </c>
      <c r="AG87">
        <v>0</v>
      </c>
      <c r="AH87" t="s">
        <v>163</v>
      </c>
      <c r="AI87" s="1">
        <v>44533.734178240738</v>
      </c>
      <c r="AJ87">
        <v>731</v>
      </c>
      <c r="AK87">
        <v>2</v>
      </c>
      <c r="AL87">
        <v>0</v>
      </c>
      <c r="AM87">
        <v>2</v>
      </c>
      <c r="AN87">
        <v>0</v>
      </c>
      <c r="AO87">
        <v>2</v>
      </c>
      <c r="AP87">
        <v>-102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316</v>
      </c>
      <c r="B88" t="s">
        <v>80</v>
      </c>
      <c r="C88" t="s">
        <v>317</v>
      </c>
      <c r="D88" t="s">
        <v>82</v>
      </c>
      <c r="E88" s="2" t="str">
        <f>HYPERLINK("capsilon://?command=openfolder&amp;siteaddress=FAM.docvelocity-na8.net&amp;folderid=FX1D758DED-FA8B-1D29-464A-633465C1345F","FX211114744")</f>
        <v>FX211114744</v>
      </c>
      <c r="F88" t="s">
        <v>19</v>
      </c>
      <c r="G88" t="s">
        <v>19</v>
      </c>
      <c r="H88" t="s">
        <v>83</v>
      </c>
      <c r="I88" t="s">
        <v>318</v>
      </c>
      <c r="J88">
        <v>139</v>
      </c>
      <c r="K88" t="s">
        <v>85</v>
      </c>
      <c r="L88" t="s">
        <v>86</v>
      </c>
      <c r="M88" t="s">
        <v>87</v>
      </c>
      <c r="N88">
        <v>1</v>
      </c>
      <c r="O88" s="1">
        <v>44533.635023148148</v>
      </c>
      <c r="P88" s="1">
        <v>44533.650636574072</v>
      </c>
      <c r="Q88">
        <v>1198</v>
      </c>
      <c r="R88">
        <v>151</v>
      </c>
      <c r="S88" t="b">
        <v>0</v>
      </c>
      <c r="T88" t="s">
        <v>88</v>
      </c>
      <c r="U88" t="b">
        <v>0</v>
      </c>
      <c r="V88" t="s">
        <v>155</v>
      </c>
      <c r="W88" s="1">
        <v>44533.650636574072</v>
      </c>
      <c r="X88">
        <v>151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139</v>
      </c>
      <c r="AE88">
        <v>127</v>
      </c>
      <c r="AF88">
        <v>0</v>
      </c>
      <c r="AG88">
        <v>6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319</v>
      </c>
      <c r="B89" t="s">
        <v>80</v>
      </c>
      <c r="C89" t="s">
        <v>320</v>
      </c>
      <c r="D89" t="s">
        <v>82</v>
      </c>
      <c r="E89" s="2" t="str">
        <f>HYPERLINK("capsilon://?command=openfolder&amp;siteaddress=FAM.docvelocity-na8.net&amp;folderid=FXD7500695-1D0D-D246-8F0C-528195054464","FX21123711")</f>
        <v>FX21123711</v>
      </c>
      <c r="F89" t="s">
        <v>19</v>
      </c>
      <c r="G89" t="s">
        <v>19</v>
      </c>
      <c r="H89" t="s">
        <v>83</v>
      </c>
      <c r="I89" t="s">
        <v>321</v>
      </c>
      <c r="J89">
        <v>120</v>
      </c>
      <c r="K89" t="s">
        <v>85</v>
      </c>
      <c r="L89" t="s">
        <v>86</v>
      </c>
      <c r="M89" t="s">
        <v>87</v>
      </c>
      <c r="N89">
        <v>1</v>
      </c>
      <c r="O89" s="1">
        <v>44533.637499999997</v>
      </c>
      <c r="P89" s="1">
        <v>44533.652268518519</v>
      </c>
      <c r="Q89">
        <v>1146</v>
      </c>
      <c r="R89">
        <v>130</v>
      </c>
      <c r="S89" t="b">
        <v>0</v>
      </c>
      <c r="T89" t="s">
        <v>88</v>
      </c>
      <c r="U89" t="b">
        <v>0</v>
      </c>
      <c r="V89" t="s">
        <v>155</v>
      </c>
      <c r="W89" s="1">
        <v>44533.652268518519</v>
      </c>
      <c r="X89">
        <v>130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120</v>
      </c>
      <c r="AE89">
        <v>101</v>
      </c>
      <c r="AF89">
        <v>0</v>
      </c>
      <c r="AG89">
        <v>6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322</v>
      </c>
      <c r="B90" t="s">
        <v>80</v>
      </c>
      <c r="C90" t="s">
        <v>276</v>
      </c>
      <c r="D90" t="s">
        <v>82</v>
      </c>
      <c r="E90" s="2" t="str">
        <f>HYPERLINK("capsilon://?command=openfolder&amp;siteaddress=FAM.docvelocity-na8.net&amp;folderid=FXC21DEF09-0EC3-F6DC-4AA4-AC190A748C49","FX21123519")</f>
        <v>FX21123519</v>
      </c>
      <c r="F90" t="s">
        <v>19</v>
      </c>
      <c r="G90" t="s">
        <v>19</v>
      </c>
      <c r="H90" t="s">
        <v>83</v>
      </c>
      <c r="I90" t="s">
        <v>277</v>
      </c>
      <c r="J90">
        <v>120</v>
      </c>
      <c r="K90" t="s">
        <v>85</v>
      </c>
      <c r="L90" t="s">
        <v>86</v>
      </c>
      <c r="M90" t="s">
        <v>87</v>
      </c>
      <c r="N90">
        <v>2</v>
      </c>
      <c r="O90" s="1">
        <v>44533.63921296296</v>
      </c>
      <c r="P90" s="1">
        <v>44533.738194444442</v>
      </c>
      <c r="Q90">
        <v>7124</v>
      </c>
      <c r="R90">
        <v>1428</v>
      </c>
      <c r="S90" t="b">
        <v>0</v>
      </c>
      <c r="T90" t="s">
        <v>88</v>
      </c>
      <c r="U90" t="b">
        <v>1</v>
      </c>
      <c r="V90" t="s">
        <v>244</v>
      </c>
      <c r="W90" s="1">
        <v>44533.693449074075</v>
      </c>
      <c r="X90">
        <v>1059</v>
      </c>
      <c r="Y90">
        <v>119</v>
      </c>
      <c r="Z90">
        <v>0</v>
      </c>
      <c r="AA90">
        <v>119</v>
      </c>
      <c r="AB90">
        <v>0</v>
      </c>
      <c r="AC90">
        <v>93</v>
      </c>
      <c r="AD90">
        <v>1</v>
      </c>
      <c r="AE90">
        <v>0</v>
      </c>
      <c r="AF90">
        <v>0</v>
      </c>
      <c r="AG90">
        <v>0</v>
      </c>
      <c r="AH90" t="s">
        <v>163</v>
      </c>
      <c r="AI90" s="1">
        <v>44533.738194444442</v>
      </c>
      <c r="AJ90">
        <v>346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323</v>
      </c>
      <c r="B91" t="s">
        <v>80</v>
      </c>
      <c r="C91" t="s">
        <v>285</v>
      </c>
      <c r="D91" t="s">
        <v>82</v>
      </c>
      <c r="E91" s="2" t="str">
        <f>HYPERLINK("capsilon://?command=openfolder&amp;siteaddress=FAM.docvelocity-na8.net&amp;folderid=FX88E069A7-92F3-8799-2E4F-FCCF053D40F4","FX2112219")</f>
        <v>FX2112219</v>
      </c>
      <c r="F91" t="s">
        <v>19</v>
      </c>
      <c r="G91" t="s">
        <v>19</v>
      </c>
      <c r="H91" t="s">
        <v>83</v>
      </c>
      <c r="I91" t="s">
        <v>288</v>
      </c>
      <c r="J91">
        <v>110</v>
      </c>
      <c r="K91" t="s">
        <v>85</v>
      </c>
      <c r="L91" t="s">
        <v>86</v>
      </c>
      <c r="M91" t="s">
        <v>87</v>
      </c>
      <c r="N91">
        <v>2</v>
      </c>
      <c r="O91" s="1">
        <v>44533.640162037038</v>
      </c>
      <c r="P91" s="1">
        <v>44533.741377314815</v>
      </c>
      <c r="Q91">
        <v>6311</v>
      </c>
      <c r="R91">
        <v>2434</v>
      </c>
      <c r="S91" t="b">
        <v>0</v>
      </c>
      <c r="T91" t="s">
        <v>88</v>
      </c>
      <c r="U91" t="b">
        <v>1</v>
      </c>
      <c r="V91" t="s">
        <v>162</v>
      </c>
      <c r="W91" s="1">
        <v>44533.712812500002</v>
      </c>
      <c r="X91">
        <v>2145</v>
      </c>
      <c r="Y91">
        <v>87</v>
      </c>
      <c r="Z91">
        <v>0</v>
      </c>
      <c r="AA91">
        <v>87</v>
      </c>
      <c r="AB91">
        <v>0</v>
      </c>
      <c r="AC91">
        <v>43</v>
      </c>
      <c r="AD91">
        <v>23</v>
      </c>
      <c r="AE91">
        <v>0</v>
      </c>
      <c r="AF91">
        <v>0</v>
      </c>
      <c r="AG91">
        <v>0</v>
      </c>
      <c r="AH91" t="s">
        <v>163</v>
      </c>
      <c r="AI91" s="1">
        <v>44533.741377314815</v>
      </c>
      <c r="AJ91">
        <v>274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22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324</v>
      </c>
      <c r="B92" t="s">
        <v>80</v>
      </c>
      <c r="C92" t="s">
        <v>295</v>
      </c>
      <c r="D92" t="s">
        <v>82</v>
      </c>
      <c r="E92" s="2" t="str">
        <f>HYPERLINK("capsilon://?command=openfolder&amp;siteaddress=FAM.docvelocity-na8.net&amp;folderid=FX6C56B243-9ECF-3394-8474-3FB98805666B","FX21123756")</f>
        <v>FX21123756</v>
      </c>
      <c r="F92" t="s">
        <v>19</v>
      </c>
      <c r="G92" t="s">
        <v>19</v>
      </c>
      <c r="H92" t="s">
        <v>83</v>
      </c>
      <c r="I92" t="s">
        <v>296</v>
      </c>
      <c r="J92">
        <v>345</v>
      </c>
      <c r="K92" t="s">
        <v>85</v>
      </c>
      <c r="L92" t="s">
        <v>86</v>
      </c>
      <c r="M92" t="s">
        <v>87</v>
      </c>
      <c r="N92">
        <v>2</v>
      </c>
      <c r="O92" s="1">
        <v>44533.641273148147</v>
      </c>
      <c r="P92" s="1">
        <v>44533.794456018521</v>
      </c>
      <c r="Q92">
        <v>8635</v>
      </c>
      <c r="R92">
        <v>4600</v>
      </c>
      <c r="S92" t="b">
        <v>0</v>
      </c>
      <c r="T92" t="s">
        <v>88</v>
      </c>
      <c r="U92" t="b">
        <v>1</v>
      </c>
      <c r="V92" t="s">
        <v>244</v>
      </c>
      <c r="W92" s="1">
        <v>44533.739791666667</v>
      </c>
      <c r="X92">
        <v>2232</v>
      </c>
      <c r="Y92">
        <v>177</v>
      </c>
      <c r="Z92">
        <v>0</v>
      </c>
      <c r="AA92">
        <v>177</v>
      </c>
      <c r="AB92">
        <v>0</v>
      </c>
      <c r="AC92">
        <v>128</v>
      </c>
      <c r="AD92">
        <v>168</v>
      </c>
      <c r="AE92">
        <v>0</v>
      </c>
      <c r="AF92">
        <v>0</v>
      </c>
      <c r="AG92">
        <v>0</v>
      </c>
      <c r="AH92" t="s">
        <v>100</v>
      </c>
      <c r="AI92" s="1">
        <v>44533.794456018521</v>
      </c>
      <c r="AJ92">
        <v>1246</v>
      </c>
      <c r="AK92">
        <v>5</v>
      </c>
      <c r="AL92">
        <v>0</v>
      </c>
      <c r="AM92">
        <v>5</v>
      </c>
      <c r="AN92">
        <v>0</v>
      </c>
      <c r="AO92">
        <v>5</v>
      </c>
      <c r="AP92">
        <v>163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325</v>
      </c>
      <c r="B93" t="s">
        <v>80</v>
      </c>
      <c r="C93" t="s">
        <v>326</v>
      </c>
      <c r="D93" t="s">
        <v>82</v>
      </c>
      <c r="E93" s="2" t="str">
        <f>HYPERLINK("capsilon://?command=openfolder&amp;siteaddress=FAM.docvelocity-na8.net&amp;folderid=FXC08B1999-97B9-2108-E286-304C51B37E56","FX211114902")</f>
        <v>FX211114902</v>
      </c>
      <c r="F93" t="s">
        <v>19</v>
      </c>
      <c r="G93" t="s">
        <v>19</v>
      </c>
      <c r="H93" t="s">
        <v>83</v>
      </c>
      <c r="I93" t="s">
        <v>327</v>
      </c>
      <c r="J93">
        <v>28</v>
      </c>
      <c r="K93" t="s">
        <v>85</v>
      </c>
      <c r="L93" t="s">
        <v>86</v>
      </c>
      <c r="M93" t="s">
        <v>87</v>
      </c>
      <c r="N93">
        <v>2</v>
      </c>
      <c r="O93" s="1">
        <v>44533.641759259262</v>
      </c>
      <c r="P93" s="1">
        <v>44533.798194444447</v>
      </c>
      <c r="Q93">
        <v>13060</v>
      </c>
      <c r="R93">
        <v>456</v>
      </c>
      <c r="S93" t="b">
        <v>0</v>
      </c>
      <c r="T93" t="s">
        <v>88</v>
      </c>
      <c r="U93" t="b">
        <v>0</v>
      </c>
      <c r="V93" t="s">
        <v>155</v>
      </c>
      <c r="W93" s="1">
        <v>44533.654398148145</v>
      </c>
      <c r="X93">
        <v>173</v>
      </c>
      <c r="Y93">
        <v>21</v>
      </c>
      <c r="Z93">
        <v>0</v>
      </c>
      <c r="AA93">
        <v>21</v>
      </c>
      <c r="AB93">
        <v>0</v>
      </c>
      <c r="AC93">
        <v>9</v>
      </c>
      <c r="AD93">
        <v>7</v>
      </c>
      <c r="AE93">
        <v>0</v>
      </c>
      <c r="AF93">
        <v>0</v>
      </c>
      <c r="AG93">
        <v>0</v>
      </c>
      <c r="AH93" t="s">
        <v>100</v>
      </c>
      <c r="AI93" s="1">
        <v>44533.798194444447</v>
      </c>
      <c r="AJ93">
        <v>283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328</v>
      </c>
      <c r="B94" t="s">
        <v>80</v>
      </c>
      <c r="C94" t="s">
        <v>326</v>
      </c>
      <c r="D94" t="s">
        <v>82</v>
      </c>
      <c r="E94" s="2" t="str">
        <f>HYPERLINK("capsilon://?command=openfolder&amp;siteaddress=FAM.docvelocity-na8.net&amp;folderid=FXC08B1999-97B9-2108-E286-304C51B37E56","FX211114902")</f>
        <v>FX211114902</v>
      </c>
      <c r="F94" t="s">
        <v>19</v>
      </c>
      <c r="G94" t="s">
        <v>19</v>
      </c>
      <c r="H94" t="s">
        <v>83</v>
      </c>
      <c r="I94" t="s">
        <v>329</v>
      </c>
      <c r="J94">
        <v>28</v>
      </c>
      <c r="K94" t="s">
        <v>85</v>
      </c>
      <c r="L94" t="s">
        <v>86</v>
      </c>
      <c r="M94" t="s">
        <v>87</v>
      </c>
      <c r="N94">
        <v>2</v>
      </c>
      <c r="O94" s="1">
        <v>44533.642199074071</v>
      </c>
      <c r="P94" s="1">
        <v>44533.796273148146</v>
      </c>
      <c r="Q94">
        <v>13089</v>
      </c>
      <c r="R94">
        <v>223</v>
      </c>
      <c r="S94" t="b">
        <v>0</v>
      </c>
      <c r="T94" t="s">
        <v>88</v>
      </c>
      <c r="U94" t="b">
        <v>0</v>
      </c>
      <c r="V94" t="s">
        <v>155</v>
      </c>
      <c r="W94" s="1">
        <v>44533.656006944446</v>
      </c>
      <c r="X94">
        <v>132</v>
      </c>
      <c r="Y94">
        <v>21</v>
      </c>
      <c r="Z94">
        <v>0</v>
      </c>
      <c r="AA94">
        <v>21</v>
      </c>
      <c r="AB94">
        <v>0</v>
      </c>
      <c r="AC94">
        <v>12</v>
      </c>
      <c r="AD94">
        <v>7</v>
      </c>
      <c r="AE94">
        <v>0</v>
      </c>
      <c r="AF94">
        <v>0</v>
      </c>
      <c r="AG94">
        <v>0</v>
      </c>
      <c r="AH94" t="s">
        <v>163</v>
      </c>
      <c r="AI94" s="1">
        <v>44533.796273148146</v>
      </c>
      <c r="AJ94">
        <v>91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330</v>
      </c>
      <c r="B95" t="s">
        <v>80</v>
      </c>
      <c r="C95" t="s">
        <v>326</v>
      </c>
      <c r="D95" t="s">
        <v>82</v>
      </c>
      <c r="E95" s="2" t="str">
        <f>HYPERLINK("capsilon://?command=openfolder&amp;siteaddress=FAM.docvelocity-na8.net&amp;folderid=FXC08B1999-97B9-2108-E286-304C51B37E56","FX211114902")</f>
        <v>FX211114902</v>
      </c>
      <c r="F95" t="s">
        <v>19</v>
      </c>
      <c r="G95" t="s">
        <v>19</v>
      </c>
      <c r="H95" t="s">
        <v>83</v>
      </c>
      <c r="I95" t="s">
        <v>331</v>
      </c>
      <c r="J95">
        <v>35</v>
      </c>
      <c r="K95" t="s">
        <v>85</v>
      </c>
      <c r="L95" t="s">
        <v>86</v>
      </c>
      <c r="M95" t="s">
        <v>87</v>
      </c>
      <c r="N95">
        <v>2</v>
      </c>
      <c r="O95" s="1">
        <v>44533.642812500002</v>
      </c>
      <c r="P95" s="1">
        <v>44533.798298611109</v>
      </c>
      <c r="Q95">
        <v>12927</v>
      </c>
      <c r="R95">
        <v>507</v>
      </c>
      <c r="S95" t="b">
        <v>0</v>
      </c>
      <c r="T95" t="s">
        <v>88</v>
      </c>
      <c r="U95" t="b">
        <v>0</v>
      </c>
      <c r="V95" t="s">
        <v>155</v>
      </c>
      <c r="W95" s="1">
        <v>44533.69458333333</v>
      </c>
      <c r="X95">
        <v>293</v>
      </c>
      <c r="Y95">
        <v>33</v>
      </c>
      <c r="Z95">
        <v>0</v>
      </c>
      <c r="AA95">
        <v>33</v>
      </c>
      <c r="AB95">
        <v>0</v>
      </c>
      <c r="AC95">
        <v>24</v>
      </c>
      <c r="AD95">
        <v>2</v>
      </c>
      <c r="AE95">
        <v>0</v>
      </c>
      <c r="AF95">
        <v>0</v>
      </c>
      <c r="AG95">
        <v>0</v>
      </c>
      <c r="AH95" t="s">
        <v>163</v>
      </c>
      <c r="AI95" s="1">
        <v>44533.798298611109</v>
      </c>
      <c r="AJ95">
        <v>157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332</v>
      </c>
      <c r="B96" t="s">
        <v>80</v>
      </c>
      <c r="C96" t="s">
        <v>326</v>
      </c>
      <c r="D96" t="s">
        <v>82</v>
      </c>
      <c r="E96" s="2" t="str">
        <f>HYPERLINK("capsilon://?command=openfolder&amp;siteaddress=FAM.docvelocity-na8.net&amp;folderid=FXC08B1999-97B9-2108-E286-304C51B37E56","FX211114902")</f>
        <v>FX211114902</v>
      </c>
      <c r="F96" t="s">
        <v>19</v>
      </c>
      <c r="G96" t="s">
        <v>19</v>
      </c>
      <c r="H96" t="s">
        <v>83</v>
      </c>
      <c r="I96" t="s">
        <v>333</v>
      </c>
      <c r="J96">
        <v>35</v>
      </c>
      <c r="K96" t="s">
        <v>85</v>
      </c>
      <c r="L96" t="s">
        <v>86</v>
      </c>
      <c r="M96" t="s">
        <v>87</v>
      </c>
      <c r="N96">
        <v>2</v>
      </c>
      <c r="O96" s="1">
        <v>44533.643379629626</v>
      </c>
      <c r="P96" s="1">
        <v>44533.803587962961</v>
      </c>
      <c r="Q96">
        <v>13178</v>
      </c>
      <c r="R96">
        <v>664</v>
      </c>
      <c r="S96" t="b">
        <v>0</v>
      </c>
      <c r="T96" t="s">
        <v>88</v>
      </c>
      <c r="U96" t="b">
        <v>0</v>
      </c>
      <c r="V96" t="s">
        <v>155</v>
      </c>
      <c r="W96" s="1">
        <v>44533.696203703701</v>
      </c>
      <c r="X96">
        <v>139</v>
      </c>
      <c r="Y96">
        <v>33</v>
      </c>
      <c r="Z96">
        <v>0</v>
      </c>
      <c r="AA96">
        <v>33</v>
      </c>
      <c r="AB96">
        <v>0</v>
      </c>
      <c r="AC96">
        <v>24</v>
      </c>
      <c r="AD96">
        <v>2</v>
      </c>
      <c r="AE96">
        <v>0</v>
      </c>
      <c r="AF96">
        <v>0</v>
      </c>
      <c r="AG96">
        <v>0</v>
      </c>
      <c r="AH96" t="s">
        <v>109</v>
      </c>
      <c r="AI96" s="1">
        <v>44533.803587962961</v>
      </c>
      <c r="AJ96">
        <v>525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334</v>
      </c>
      <c r="B97" t="s">
        <v>80</v>
      </c>
      <c r="C97" t="s">
        <v>298</v>
      </c>
      <c r="D97" t="s">
        <v>82</v>
      </c>
      <c r="E97" s="2" t="str">
        <f>HYPERLINK("capsilon://?command=openfolder&amp;siteaddress=FAM.docvelocity-na8.net&amp;folderid=FXCE8C6FB0-43EF-E800-AE5E-95E0621757E5","FX21123567")</f>
        <v>FX21123567</v>
      </c>
      <c r="F97" t="s">
        <v>19</v>
      </c>
      <c r="G97" t="s">
        <v>19</v>
      </c>
      <c r="H97" t="s">
        <v>83</v>
      </c>
      <c r="I97" t="s">
        <v>299</v>
      </c>
      <c r="J97">
        <v>520</v>
      </c>
      <c r="K97" t="s">
        <v>85</v>
      </c>
      <c r="L97" t="s">
        <v>86</v>
      </c>
      <c r="M97" t="s">
        <v>82</v>
      </c>
      <c r="N97">
        <v>1</v>
      </c>
      <c r="O97" s="1">
        <v>44533.649837962963</v>
      </c>
      <c r="P97" s="1">
        <v>44533.808344907404</v>
      </c>
      <c r="Q97">
        <v>5874</v>
      </c>
      <c r="R97">
        <v>7821</v>
      </c>
      <c r="S97" t="b">
        <v>0</v>
      </c>
      <c r="T97" t="s">
        <v>162</v>
      </c>
      <c r="U97" t="b">
        <v>1</v>
      </c>
      <c r="V97" t="s">
        <v>162</v>
      </c>
      <c r="W97" s="1">
        <v>44533.808344907404</v>
      </c>
      <c r="X97">
        <v>7803</v>
      </c>
      <c r="Y97">
        <v>635</v>
      </c>
      <c r="Z97">
        <v>0</v>
      </c>
      <c r="AA97">
        <v>635</v>
      </c>
      <c r="AB97">
        <v>0</v>
      </c>
      <c r="AC97">
        <v>498</v>
      </c>
      <c r="AD97">
        <v>-115</v>
      </c>
      <c r="AE97">
        <v>0</v>
      </c>
      <c r="AF97">
        <v>0</v>
      </c>
      <c r="AG97">
        <v>0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335</v>
      </c>
      <c r="B98" t="s">
        <v>80</v>
      </c>
      <c r="C98" t="s">
        <v>317</v>
      </c>
      <c r="D98" t="s">
        <v>82</v>
      </c>
      <c r="E98" s="2" t="str">
        <f>HYPERLINK("capsilon://?command=openfolder&amp;siteaddress=FAM.docvelocity-na8.net&amp;folderid=FX1D758DED-FA8B-1D29-464A-633465C1345F","FX211114744")</f>
        <v>FX211114744</v>
      </c>
      <c r="F98" t="s">
        <v>19</v>
      </c>
      <c r="G98" t="s">
        <v>19</v>
      </c>
      <c r="H98" t="s">
        <v>83</v>
      </c>
      <c r="I98" t="s">
        <v>318</v>
      </c>
      <c r="J98">
        <v>500</v>
      </c>
      <c r="K98" t="s">
        <v>85</v>
      </c>
      <c r="L98" t="s">
        <v>86</v>
      </c>
      <c r="M98" t="s">
        <v>87</v>
      </c>
      <c r="N98">
        <v>2</v>
      </c>
      <c r="O98" s="1">
        <v>44533.652245370373</v>
      </c>
      <c r="P98" s="1">
        <v>44533.780023148145</v>
      </c>
      <c r="Q98">
        <v>8211</v>
      </c>
      <c r="R98">
        <v>2829</v>
      </c>
      <c r="S98" t="b">
        <v>0</v>
      </c>
      <c r="T98" t="s">
        <v>88</v>
      </c>
      <c r="U98" t="b">
        <v>1</v>
      </c>
      <c r="V98" t="s">
        <v>265</v>
      </c>
      <c r="W98" s="1">
        <v>44533.73400462963</v>
      </c>
      <c r="X98">
        <v>1210</v>
      </c>
      <c r="Y98">
        <v>370</v>
      </c>
      <c r="Z98">
        <v>0</v>
      </c>
      <c r="AA98">
        <v>370</v>
      </c>
      <c r="AB98">
        <v>0</v>
      </c>
      <c r="AC98">
        <v>175</v>
      </c>
      <c r="AD98">
        <v>130</v>
      </c>
      <c r="AE98">
        <v>0</v>
      </c>
      <c r="AF98">
        <v>0</v>
      </c>
      <c r="AG98">
        <v>0</v>
      </c>
      <c r="AH98" t="s">
        <v>100</v>
      </c>
      <c r="AI98" s="1">
        <v>44533.780023148145</v>
      </c>
      <c r="AJ98">
        <v>1430</v>
      </c>
      <c r="AK98">
        <v>4</v>
      </c>
      <c r="AL98">
        <v>0</v>
      </c>
      <c r="AM98">
        <v>4</v>
      </c>
      <c r="AN98">
        <v>0</v>
      </c>
      <c r="AO98">
        <v>4</v>
      </c>
      <c r="AP98">
        <v>126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336</v>
      </c>
      <c r="B99" t="s">
        <v>80</v>
      </c>
      <c r="C99" t="s">
        <v>320</v>
      </c>
      <c r="D99" t="s">
        <v>82</v>
      </c>
      <c r="E99" s="2" t="str">
        <f>HYPERLINK("capsilon://?command=openfolder&amp;siteaddress=FAM.docvelocity-na8.net&amp;folderid=FXD7500695-1D0D-D246-8F0C-528195054464","FX21123711")</f>
        <v>FX21123711</v>
      </c>
      <c r="F99" t="s">
        <v>19</v>
      </c>
      <c r="G99" t="s">
        <v>19</v>
      </c>
      <c r="H99" t="s">
        <v>83</v>
      </c>
      <c r="I99" t="s">
        <v>321</v>
      </c>
      <c r="J99">
        <v>292</v>
      </c>
      <c r="K99" t="s">
        <v>85</v>
      </c>
      <c r="L99" t="s">
        <v>86</v>
      </c>
      <c r="M99" t="s">
        <v>87</v>
      </c>
      <c r="N99">
        <v>2</v>
      </c>
      <c r="O99" s="1">
        <v>44533.653692129628</v>
      </c>
      <c r="P99" s="1">
        <v>44533.797511574077</v>
      </c>
      <c r="Q99">
        <v>9451</v>
      </c>
      <c r="R99">
        <v>2975</v>
      </c>
      <c r="S99" t="b">
        <v>0</v>
      </c>
      <c r="T99" t="s">
        <v>88</v>
      </c>
      <c r="U99" t="b">
        <v>1</v>
      </c>
      <c r="V99" t="s">
        <v>337</v>
      </c>
      <c r="W99" s="1">
        <v>44533.732928240737</v>
      </c>
      <c r="X99">
        <v>1501</v>
      </c>
      <c r="Y99">
        <v>242</v>
      </c>
      <c r="Z99">
        <v>0</v>
      </c>
      <c r="AA99">
        <v>242</v>
      </c>
      <c r="AB99">
        <v>0</v>
      </c>
      <c r="AC99">
        <v>90</v>
      </c>
      <c r="AD99">
        <v>50</v>
      </c>
      <c r="AE99">
        <v>0</v>
      </c>
      <c r="AF99">
        <v>0</v>
      </c>
      <c r="AG99">
        <v>0</v>
      </c>
      <c r="AH99" t="s">
        <v>109</v>
      </c>
      <c r="AI99" s="1">
        <v>44533.797511574077</v>
      </c>
      <c r="AJ99">
        <v>1468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338</v>
      </c>
      <c r="B100" t="s">
        <v>80</v>
      </c>
      <c r="C100" t="s">
        <v>339</v>
      </c>
      <c r="D100" t="s">
        <v>82</v>
      </c>
      <c r="E100" s="2" t="str">
        <f>HYPERLINK("capsilon://?command=openfolder&amp;siteaddress=FAM.docvelocity-na8.net&amp;folderid=FX343A2F68-74BC-A256-6FBE-89FBC98C4F0A","FX211112904")</f>
        <v>FX211112904</v>
      </c>
      <c r="F100" t="s">
        <v>19</v>
      </c>
      <c r="G100" t="s">
        <v>19</v>
      </c>
      <c r="H100" t="s">
        <v>83</v>
      </c>
      <c r="I100" t="s">
        <v>340</v>
      </c>
      <c r="J100">
        <v>30</v>
      </c>
      <c r="K100" t="s">
        <v>85</v>
      </c>
      <c r="L100" t="s">
        <v>86</v>
      </c>
      <c r="M100" t="s">
        <v>87</v>
      </c>
      <c r="N100">
        <v>2</v>
      </c>
      <c r="O100" s="1">
        <v>44533.658368055556</v>
      </c>
      <c r="P100" s="1">
        <v>44533.799259259256</v>
      </c>
      <c r="Q100">
        <v>12034</v>
      </c>
      <c r="R100">
        <v>139</v>
      </c>
      <c r="S100" t="b">
        <v>0</v>
      </c>
      <c r="T100" t="s">
        <v>88</v>
      </c>
      <c r="U100" t="b">
        <v>0</v>
      </c>
      <c r="V100" t="s">
        <v>155</v>
      </c>
      <c r="W100" s="1">
        <v>44533.696770833332</v>
      </c>
      <c r="X100">
        <v>48</v>
      </c>
      <c r="Y100">
        <v>9</v>
      </c>
      <c r="Z100">
        <v>0</v>
      </c>
      <c r="AA100">
        <v>9</v>
      </c>
      <c r="AB100">
        <v>0</v>
      </c>
      <c r="AC100">
        <v>3</v>
      </c>
      <c r="AD100">
        <v>21</v>
      </c>
      <c r="AE100">
        <v>0</v>
      </c>
      <c r="AF100">
        <v>0</v>
      </c>
      <c r="AG100">
        <v>0</v>
      </c>
      <c r="AH100" t="s">
        <v>100</v>
      </c>
      <c r="AI100" s="1">
        <v>44533.799259259256</v>
      </c>
      <c r="AJ100">
        <v>91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21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341</v>
      </c>
      <c r="B101" t="s">
        <v>80</v>
      </c>
      <c r="C101" t="s">
        <v>342</v>
      </c>
      <c r="D101" t="s">
        <v>82</v>
      </c>
      <c r="E101" s="2" t="str">
        <f>HYPERLINK("capsilon://?command=openfolder&amp;siteaddress=FAM.docvelocity-na8.net&amp;folderid=FX8C51797A-5667-50C1-9E32-E0E78483E2CE","FX21123553")</f>
        <v>FX21123553</v>
      </c>
      <c r="F101" t="s">
        <v>19</v>
      </c>
      <c r="G101" t="s">
        <v>19</v>
      </c>
      <c r="H101" t="s">
        <v>83</v>
      </c>
      <c r="I101" t="s">
        <v>343</v>
      </c>
      <c r="J101">
        <v>142</v>
      </c>
      <c r="K101" t="s">
        <v>85</v>
      </c>
      <c r="L101" t="s">
        <v>86</v>
      </c>
      <c r="M101" t="s">
        <v>87</v>
      </c>
      <c r="N101">
        <v>1</v>
      </c>
      <c r="O101" s="1">
        <v>44533.671273148146</v>
      </c>
      <c r="P101" s="1">
        <v>44533.699247685188</v>
      </c>
      <c r="Q101">
        <v>2203</v>
      </c>
      <c r="R101">
        <v>214</v>
      </c>
      <c r="S101" t="b">
        <v>0</v>
      </c>
      <c r="T101" t="s">
        <v>88</v>
      </c>
      <c r="U101" t="b">
        <v>0</v>
      </c>
      <c r="V101" t="s">
        <v>155</v>
      </c>
      <c r="W101" s="1">
        <v>44533.699247685188</v>
      </c>
      <c r="X101">
        <v>214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142</v>
      </c>
      <c r="AE101">
        <v>130</v>
      </c>
      <c r="AF101">
        <v>0</v>
      </c>
      <c r="AG101">
        <v>3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344</v>
      </c>
      <c r="B102" t="s">
        <v>80</v>
      </c>
      <c r="C102" t="s">
        <v>345</v>
      </c>
      <c r="D102" t="s">
        <v>82</v>
      </c>
      <c r="E102" s="2" t="str">
        <f>HYPERLINK("capsilon://?command=openfolder&amp;siteaddress=FAM.docvelocity-na8.net&amp;folderid=FX0B4BBC19-E7C3-8DEA-98D2-374C28966748","FX2112224")</f>
        <v>FX2112224</v>
      </c>
      <c r="F102" t="s">
        <v>19</v>
      </c>
      <c r="G102" t="s">
        <v>19</v>
      </c>
      <c r="H102" t="s">
        <v>83</v>
      </c>
      <c r="I102" t="s">
        <v>346</v>
      </c>
      <c r="J102">
        <v>38</v>
      </c>
      <c r="K102" t="s">
        <v>85</v>
      </c>
      <c r="L102" t="s">
        <v>86</v>
      </c>
      <c r="M102" t="s">
        <v>87</v>
      </c>
      <c r="N102">
        <v>2</v>
      </c>
      <c r="O102" s="1">
        <v>44533.67597222222</v>
      </c>
      <c r="P102" s="1">
        <v>44533.799444444441</v>
      </c>
      <c r="Q102">
        <v>10426</v>
      </c>
      <c r="R102">
        <v>242</v>
      </c>
      <c r="S102" t="b">
        <v>0</v>
      </c>
      <c r="T102" t="s">
        <v>88</v>
      </c>
      <c r="U102" t="b">
        <v>0</v>
      </c>
      <c r="V102" t="s">
        <v>155</v>
      </c>
      <c r="W102" s="1">
        <v>44533.700925925928</v>
      </c>
      <c r="X102">
        <v>144</v>
      </c>
      <c r="Y102">
        <v>37</v>
      </c>
      <c r="Z102">
        <v>0</v>
      </c>
      <c r="AA102">
        <v>37</v>
      </c>
      <c r="AB102">
        <v>0</v>
      </c>
      <c r="AC102">
        <v>12</v>
      </c>
      <c r="AD102">
        <v>1</v>
      </c>
      <c r="AE102">
        <v>0</v>
      </c>
      <c r="AF102">
        <v>0</v>
      </c>
      <c r="AG102">
        <v>0</v>
      </c>
      <c r="AH102" t="s">
        <v>163</v>
      </c>
      <c r="AI102" s="1">
        <v>44533.799444444441</v>
      </c>
      <c r="AJ102">
        <v>98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347</v>
      </c>
      <c r="B103" t="s">
        <v>80</v>
      </c>
      <c r="C103" t="s">
        <v>348</v>
      </c>
      <c r="D103" t="s">
        <v>82</v>
      </c>
      <c r="E103" s="2" t="str">
        <f>HYPERLINK("capsilon://?command=openfolder&amp;siteaddress=FAM.docvelocity-na8.net&amp;folderid=FX1971114F-8ADB-7FFB-EBBE-B04BB4C357CE","FX21123452")</f>
        <v>FX21123452</v>
      </c>
      <c r="F103" t="s">
        <v>19</v>
      </c>
      <c r="G103" t="s">
        <v>19</v>
      </c>
      <c r="H103" t="s">
        <v>83</v>
      </c>
      <c r="I103" t="s">
        <v>349</v>
      </c>
      <c r="J103">
        <v>40</v>
      </c>
      <c r="K103" t="s">
        <v>85</v>
      </c>
      <c r="L103" t="s">
        <v>86</v>
      </c>
      <c r="M103" t="s">
        <v>87</v>
      </c>
      <c r="N103">
        <v>2</v>
      </c>
      <c r="O103" s="1">
        <v>44533.679016203707</v>
      </c>
      <c r="P103" s="1">
        <v>44533.801435185182</v>
      </c>
      <c r="Q103">
        <v>10206</v>
      </c>
      <c r="R103">
        <v>371</v>
      </c>
      <c r="S103" t="b">
        <v>0</v>
      </c>
      <c r="T103" t="s">
        <v>88</v>
      </c>
      <c r="U103" t="b">
        <v>0</v>
      </c>
      <c r="V103" t="s">
        <v>265</v>
      </c>
      <c r="W103" s="1">
        <v>44533.739120370374</v>
      </c>
      <c r="X103">
        <v>162</v>
      </c>
      <c r="Y103">
        <v>44</v>
      </c>
      <c r="Z103">
        <v>0</v>
      </c>
      <c r="AA103">
        <v>44</v>
      </c>
      <c r="AB103">
        <v>0</v>
      </c>
      <c r="AC103">
        <v>21</v>
      </c>
      <c r="AD103">
        <v>-4</v>
      </c>
      <c r="AE103">
        <v>0</v>
      </c>
      <c r="AF103">
        <v>0</v>
      </c>
      <c r="AG103">
        <v>0</v>
      </c>
      <c r="AH103" t="s">
        <v>100</v>
      </c>
      <c r="AI103" s="1">
        <v>44533.801435185182</v>
      </c>
      <c r="AJ103">
        <v>187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350</v>
      </c>
      <c r="B104" t="s">
        <v>80</v>
      </c>
      <c r="C104" t="s">
        <v>351</v>
      </c>
      <c r="D104" t="s">
        <v>82</v>
      </c>
      <c r="E104" s="2" t="str">
        <f>HYPERLINK("capsilon://?command=openfolder&amp;siteaddress=FAM.docvelocity-na8.net&amp;folderid=FX7289A8FE-186C-C87B-7CBC-D0BF7BEF7152","FX21117565")</f>
        <v>FX21117565</v>
      </c>
      <c r="F104" t="s">
        <v>19</v>
      </c>
      <c r="G104" t="s">
        <v>19</v>
      </c>
      <c r="H104" t="s">
        <v>83</v>
      </c>
      <c r="I104" t="s">
        <v>352</v>
      </c>
      <c r="J104">
        <v>81</v>
      </c>
      <c r="K104" t="s">
        <v>85</v>
      </c>
      <c r="L104" t="s">
        <v>86</v>
      </c>
      <c r="M104" t="s">
        <v>87</v>
      </c>
      <c r="N104">
        <v>1</v>
      </c>
      <c r="O104" s="1">
        <v>44533.690567129626</v>
      </c>
      <c r="P104" s="1">
        <v>44533.702430555553</v>
      </c>
      <c r="Q104">
        <v>926</v>
      </c>
      <c r="R104">
        <v>99</v>
      </c>
      <c r="S104" t="b">
        <v>0</v>
      </c>
      <c r="T104" t="s">
        <v>88</v>
      </c>
      <c r="U104" t="b">
        <v>0</v>
      </c>
      <c r="V104" t="s">
        <v>155</v>
      </c>
      <c r="W104" s="1">
        <v>44533.702430555553</v>
      </c>
      <c r="X104">
        <v>99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81</v>
      </c>
      <c r="AE104">
        <v>69</v>
      </c>
      <c r="AF104">
        <v>0</v>
      </c>
      <c r="AG104">
        <v>4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353</v>
      </c>
      <c r="B105" t="s">
        <v>80</v>
      </c>
      <c r="C105" t="s">
        <v>342</v>
      </c>
      <c r="D105" t="s">
        <v>82</v>
      </c>
      <c r="E105" s="2" t="str">
        <f>HYPERLINK("capsilon://?command=openfolder&amp;siteaddress=FAM.docvelocity-na8.net&amp;folderid=FX8C51797A-5667-50C1-9E32-E0E78483E2CE","FX21123553")</f>
        <v>FX21123553</v>
      </c>
      <c r="F105" t="s">
        <v>19</v>
      </c>
      <c r="G105" t="s">
        <v>19</v>
      </c>
      <c r="H105" t="s">
        <v>83</v>
      </c>
      <c r="I105" t="s">
        <v>343</v>
      </c>
      <c r="J105">
        <v>248</v>
      </c>
      <c r="K105" t="s">
        <v>85</v>
      </c>
      <c r="L105" t="s">
        <v>86</v>
      </c>
      <c r="M105" t="s">
        <v>87</v>
      </c>
      <c r="N105">
        <v>2</v>
      </c>
      <c r="O105" s="1">
        <v>44533.700636574074</v>
      </c>
      <c r="P105" s="1">
        <v>44533.79105324074</v>
      </c>
      <c r="Q105">
        <v>4066</v>
      </c>
      <c r="R105">
        <v>3746</v>
      </c>
      <c r="S105" t="b">
        <v>0</v>
      </c>
      <c r="T105" t="s">
        <v>88</v>
      </c>
      <c r="U105" t="b">
        <v>1</v>
      </c>
      <c r="V105" t="s">
        <v>337</v>
      </c>
      <c r="W105" s="1">
        <v>44533.769988425927</v>
      </c>
      <c r="X105">
        <v>3016</v>
      </c>
      <c r="Y105">
        <v>208</v>
      </c>
      <c r="Z105">
        <v>0</v>
      </c>
      <c r="AA105">
        <v>208</v>
      </c>
      <c r="AB105">
        <v>0</v>
      </c>
      <c r="AC105">
        <v>176</v>
      </c>
      <c r="AD105">
        <v>40</v>
      </c>
      <c r="AE105">
        <v>0</v>
      </c>
      <c r="AF105">
        <v>0</v>
      </c>
      <c r="AG105">
        <v>0</v>
      </c>
      <c r="AH105" t="s">
        <v>163</v>
      </c>
      <c r="AI105" s="1">
        <v>44533.79105324074</v>
      </c>
      <c r="AJ105">
        <v>723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35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354</v>
      </c>
      <c r="B106" t="s">
        <v>80</v>
      </c>
      <c r="C106" t="s">
        <v>351</v>
      </c>
      <c r="D106" t="s">
        <v>82</v>
      </c>
      <c r="E106" s="2" t="str">
        <f>HYPERLINK("capsilon://?command=openfolder&amp;siteaddress=FAM.docvelocity-na8.net&amp;folderid=FX7289A8FE-186C-C87B-7CBC-D0BF7BEF7152","FX21117565")</f>
        <v>FX21117565</v>
      </c>
      <c r="F106" t="s">
        <v>19</v>
      </c>
      <c r="G106" t="s">
        <v>19</v>
      </c>
      <c r="H106" t="s">
        <v>83</v>
      </c>
      <c r="I106" t="s">
        <v>352</v>
      </c>
      <c r="J106">
        <v>162</v>
      </c>
      <c r="K106" t="s">
        <v>85</v>
      </c>
      <c r="L106" t="s">
        <v>86</v>
      </c>
      <c r="M106" t="s">
        <v>87</v>
      </c>
      <c r="N106">
        <v>2</v>
      </c>
      <c r="O106" s="1">
        <v>44533.703576388885</v>
      </c>
      <c r="P106" s="1">
        <v>44533.795208333337</v>
      </c>
      <c r="Q106">
        <v>7279</v>
      </c>
      <c r="R106">
        <v>638</v>
      </c>
      <c r="S106" t="b">
        <v>0</v>
      </c>
      <c r="T106" t="s">
        <v>88</v>
      </c>
      <c r="U106" t="b">
        <v>1</v>
      </c>
      <c r="V106" t="s">
        <v>265</v>
      </c>
      <c r="W106" s="1">
        <v>44533.737245370372</v>
      </c>
      <c r="X106">
        <v>279</v>
      </c>
      <c r="Y106">
        <v>138</v>
      </c>
      <c r="Z106">
        <v>0</v>
      </c>
      <c r="AA106">
        <v>138</v>
      </c>
      <c r="AB106">
        <v>0</v>
      </c>
      <c r="AC106">
        <v>10</v>
      </c>
      <c r="AD106">
        <v>24</v>
      </c>
      <c r="AE106">
        <v>0</v>
      </c>
      <c r="AF106">
        <v>0</v>
      </c>
      <c r="AG106">
        <v>0</v>
      </c>
      <c r="AH106" t="s">
        <v>163</v>
      </c>
      <c r="AI106" s="1">
        <v>44533.795208333337</v>
      </c>
      <c r="AJ106">
        <v>359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24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355</v>
      </c>
      <c r="B107" t="s">
        <v>80</v>
      </c>
      <c r="C107" t="s">
        <v>356</v>
      </c>
      <c r="D107" t="s">
        <v>82</v>
      </c>
      <c r="E107" s="2" t="str">
        <f>HYPERLINK("capsilon://?command=openfolder&amp;siteaddress=FAM.docvelocity-na8.net&amp;folderid=FX493C8B7E-8CD5-F972-9280-D71C982D2C7F","FX21121575")</f>
        <v>FX21121575</v>
      </c>
      <c r="F107" t="s">
        <v>19</v>
      </c>
      <c r="G107" t="s">
        <v>19</v>
      </c>
      <c r="H107" t="s">
        <v>83</v>
      </c>
      <c r="I107" t="s">
        <v>357</v>
      </c>
      <c r="J107">
        <v>33</v>
      </c>
      <c r="K107" t="s">
        <v>85</v>
      </c>
      <c r="L107" t="s">
        <v>86</v>
      </c>
      <c r="M107" t="s">
        <v>87</v>
      </c>
      <c r="N107">
        <v>2</v>
      </c>
      <c r="O107" s="1">
        <v>44533.72079861111</v>
      </c>
      <c r="P107" s="1">
        <v>44533.800694444442</v>
      </c>
      <c r="Q107">
        <v>6748</v>
      </c>
      <c r="R107">
        <v>155</v>
      </c>
      <c r="S107" t="b">
        <v>0</v>
      </c>
      <c r="T107" t="s">
        <v>88</v>
      </c>
      <c r="U107" t="b">
        <v>0</v>
      </c>
      <c r="V107" t="s">
        <v>265</v>
      </c>
      <c r="W107" s="1">
        <v>44533.739664351851</v>
      </c>
      <c r="X107">
        <v>47</v>
      </c>
      <c r="Y107">
        <v>9</v>
      </c>
      <c r="Z107">
        <v>0</v>
      </c>
      <c r="AA107">
        <v>9</v>
      </c>
      <c r="AB107">
        <v>0</v>
      </c>
      <c r="AC107">
        <v>2</v>
      </c>
      <c r="AD107">
        <v>24</v>
      </c>
      <c r="AE107">
        <v>0</v>
      </c>
      <c r="AF107">
        <v>0</v>
      </c>
      <c r="AG107">
        <v>0</v>
      </c>
      <c r="AH107" t="s">
        <v>163</v>
      </c>
      <c r="AI107" s="1">
        <v>44533.800694444442</v>
      </c>
      <c r="AJ107">
        <v>108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24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358</v>
      </c>
      <c r="B108" t="s">
        <v>80</v>
      </c>
      <c r="C108" t="s">
        <v>359</v>
      </c>
      <c r="D108" t="s">
        <v>82</v>
      </c>
      <c r="E108" s="2" t="str">
        <f>HYPERLINK("capsilon://?command=openfolder&amp;siteaddress=FAM.docvelocity-na8.net&amp;folderid=FX0F5807FA-0C9C-D988-1536-EF1A62A7B8C6","FX211114733")</f>
        <v>FX211114733</v>
      </c>
      <c r="F108" t="s">
        <v>19</v>
      </c>
      <c r="G108" t="s">
        <v>19</v>
      </c>
      <c r="H108" t="s">
        <v>83</v>
      </c>
      <c r="I108" t="s">
        <v>360</v>
      </c>
      <c r="J108">
        <v>120</v>
      </c>
      <c r="K108" t="s">
        <v>85</v>
      </c>
      <c r="L108" t="s">
        <v>86</v>
      </c>
      <c r="M108" t="s">
        <v>87</v>
      </c>
      <c r="N108">
        <v>1</v>
      </c>
      <c r="O108" s="1">
        <v>44531.461331018516</v>
      </c>
      <c r="P108" s="1">
        <v>44531.488009259258</v>
      </c>
      <c r="Q108">
        <v>1544</v>
      </c>
      <c r="R108">
        <v>761</v>
      </c>
      <c r="S108" t="b">
        <v>0</v>
      </c>
      <c r="T108" t="s">
        <v>88</v>
      </c>
      <c r="U108" t="b">
        <v>0</v>
      </c>
      <c r="V108" t="s">
        <v>144</v>
      </c>
      <c r="W108" s="1">
        <v>44531.488009259258</v>
      </c>
      <c r="X108">
        <v>338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120</v>
      </c>
      <c r="AE108">
        <v>96</v>
      </c>
      <c r="AF108">
        <v>0</v>
      </c>
      <c r="AG108">
        <v>8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361</v>
      </c>
      <c r="B109" t="s">
        <v>80</v>
      </c>
      <c r="C109" t="s">
        <v>362</v>
      </c>
      <c r="D109" t="s">
        <v>82</v>
      </c>
      <c r="E109" s="2" t="str">
        <f>HYPERLINK("capsilon://?command=openfolder&amp;siteaddress=FAM.docvelocity-na8.net&amp;folderid=FXC80387C2-248D-F348-4780-27ECA1F5752D","FX21119484")</f>
        <v>FX21119484</v>
      </c>
      <c r="F109" t="s">
        <v>19</v>
      </c>
      <c r="G109" t="s">
        <v>19</v>
      </c>
      <c r="H109" t="s">
        <v>83</v>
      </c>
      <c r="I109" t="s">
        <v>363</v>
      </c>
      <c r="J109">
        <v>66</v>
      </c>
      <c r="K109" t="s">
        <v>85</v>
      </c>
      <c r="L109" t="s">
        <v>86</v>
      </c>
      <c r="M109" t="s">
        <v>87</v>
      </c>
      <c r="N109">
        <v>2</v>
      </c>
      <c r="O109" s="1">
        <v>44533.742384259262</v>
      </c>
      <c r="P109" s="1">
        <v>44533.802777777775</v>
      </c>
      <c r="Q109">
        <v>4577</v>
      </c>
      <c r="R109">
        <v>641</v>
      </c>
      <c r="S109" t="b">
        <v>0</v>
      </c>
      <c r="T109" t="s">
        <v>88</v>
      </c>
      <c r="U109" t="b">
        <v>0</v>
      </c>
      <c r="V109" t="s">
        <v>244</v>
      </c>
      <c r="W109" s="1">
        <v>44533.775173611109</v>
      </c>
      <c r="X109">
        <v>402</v>
      </c>
      <c r="Y109">
        <v>52</v>
      </c>
      <c r="Z109">
        <v>0</v>
      </c>
      <c r="AA109">
        <v>52</v>
      </c>
      <c r="AB109">
        <v>0</v>
      </c>
      <c r="AC109">
        <v>50</v>
      </c>
      <c r="AD109">
        <v>14</v>
      </c>
      <c r="AE109">
        <v>0</v>
      </c>
      <c r="AF109">
        <v>0</v>
      </c>
      <c r="AG109">
        <v>0</v>
      </c>
      <c r="AH109" t="s">
        <v>163</v>
      </c>
      <c r="AI109" s="1">
        <v>44533.802777777775</v>
      </c>
      <c r="AJ109">
        <v>179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364</v>
      </c>
      <c r="B110" t="s">
        <v>80</v>
      </c>
      <c r="C110" t="s">
        <v>362</v>
      </c>
      <c r="D110" t="s">
        <v>82</v>
      </c>
      <c r="E110" s="2" t="str">
        <f>HYPERLINK("capsilon://?command=openfolder&amp;siteaddress=FAM.docvelocity-na8.net&amp;folderid=FXC80387C2-248D-F348-4780-27ECA1F5752D","FX21119484")</f>
        <v>FX21119484</v>
      </c>
      <c r="F110" t="s">
        <v>19</v>
      </c>
      <c r="G110" t="s">
        <v>19</v>
      </c>
      <c r="H110" t="s">
        <v>83</v>
      </c>
      <c r="I110" t="s">
        <v>365</v>
      </c>
      <c r="J110">
        <v>38</v>
      </c>
      <c r="K110" t="s">
        <v>85</v>
      </c>
      <c r="L110" t="s">
        <v>86</v>
      </c>
      <c r="M110" t="s">
        <v>87</v>
      </c>
      <c r="N110">
        <v>2</v>
      </c>
      <c r="O110" s="1">
        <v>44533.742418981485</v>
      </c>
      <c r="P110" s="1">
        <v>44533.803356481483</v>
      </c>
      <c r="Q110">
        <v>5007</v>
      </c>
      <c r="R110">
        <v>258</v>
      </c>
      <c r="S110" t="b">
        <v>0</v>
      </c>
      <c r="T110" t="s">
        <v>88</v>
      </c>
      <c r="U110" t="b">
        <v>0</v>
      </c>
      <c r="V110" t="s">
        <v>265</v>
      </c>
      <c r="W110" s="1">
        <v>44533.755914351852</v>
      </c>
      <c r="X110">
        <v>93</v>
      </c>
      <c r="Y110">
        <v>33</v>
      </c>
      <c r="Z110">
        <v>0</v>
      </c>
      <c r="AA110">
        <v>33</v>
      </c>
      <c r="AB110">
        <v>0</v>
      </c>
      <c r="AC110">
        <v>7</v>
      </c>
      <c r="AD110">
        <v>5</v>
      </c>
      <c r="AE110">
        <v>0</v>
      </c>
      <c r="AF110">
        <v>0</v>
      </c>
      <c r="AG110">
        <v>0</v>
      </c>
      <c r="AH110" t="s">
        <v>100</v>
      </c>
      <c r="AI110" s="1">
        <v>44533.803356481483</v>
      </c>
      <c r="AJ110">
        <v>165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366</v>
      </c>
      <c r="B111" t="s">
        <v>80</v>
      </c>
      <c r="C111" t="s">
        <v>367</v>
      </c>
      <c r="D111" t="s">
        <v>82</v>
      </c>
      <c r="E111" s="2" t="str">
        <f>HYPERLINK("capsilon://?command=openfolder&amp;siteaddress=FAM.docvelocity-na8.net&amp;folderid=FX4AA83008-206E-D5E3-33D5-156A40688652","FX21121202")</f>
        <v>FX21121202</v>
      </c>
      <c r="F111" t="s">
        <v>19</v>
      </c>
      <c r="G111" t="s">
        <v>19</v>
      </c>
      <c r="H111" t="s">
        <v>83</v>
      </c>
      <c r="I111" t="s">
        <v>368</v>
      </c>
      <c r="J111">
        <v>28</v>
      </c>
      <c r="K111" t="s">
        <v>85</v>
      </c>
      <c r="L111" t="s">
        <v>86</v>
      </c>
      <c r="M111" t="s">
        <v>87</v>
      </c>
      <c r="N111">
        <v>2</v>
      </c>
      <c r="O111" s="1">
        <v>44533.802546296298</v>
      </c>
      <c r="P111" s="1">
        <v>44533.839722222219</v>
      </c>
      <c r="Q111">
        <v>2636</v>
      </c>
      <c r="R111">
        <v>576</v>
      </c>
      <c r="S111" t="b">
        <v>0</v>
      </c>
      <c r="T111" t="s">
        <v>88</v>
      </c>
      <c r="U111" t="b">
        <v>0</v>
      </c>
      <c r="V111" t="s">
        <v>265</v>
      </c>
      <c r="W111" s="1">
        <v>44533.805578703701</v>
      </c>
      <c r="X111">
        <v>108</v>
      </c>
      <c r="Y111">
        <v>21</v>
      </c>
      <c r="Z111">
        <v>0</v>
      </c>
      <c r="AA111">
        <v>21</v>
      </c>
      <c r="AB111">
        <v>0</v>
      </c>
      <c r="AC111">
        <v>6</v>
      </c>
      <c r="AD111">
        <v>7</v>
      </c>
      <c r="AE111">
        <v>0</v>
      </c>
      <c r="AF111">
        <v>0</v>
      </c>
      <c r="AG111">
        <v>0</v>
      </c>
      <c r="AH111" t="s">
        <v>109</v>
      </c>
      <c r="AI111" s="1">
        <v>44533.839722222219</v>
      </c>
      <c r="AJ111">
        <v>443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369</v>
      </c>
      <c r="B112" t="s">
        <v>80</v>
      </c>
      <c r="C112" t="s">
        <v>367</v>
      </c>
      <c r="D112" t="s">
        <v>82</v>
      </c>
      <c r="E112" s="2" t="str">
        <f>HYPERLINK("capsilon://?command=openfolder&amp;siteaddress=FAM.docvelocity-na8.net&amp;folderid=FX4AA83008-206E-D5E3-33D5-156A40688652","FX21121202")</f>
        <v>FX21121202</v>
      </c>
      <c r="F112" t="s">
        <v>19</v>
      </c>
      <c r="G112" t="s">
        <v>19</v>
      </c>
      <c r="H112" t="s">
        <v>83</v>
      </c>
      <c r="I112" t="s">
        <v>370</v>
      </c>
      <c r="J112">
        <v>28</v>
      </c>
      <c r="K112" t="s">
        <v>85</v>
      </c>
      <c r="L112" t="s">
        <v>86</v>
      </c>
      <c r="M112" t="s">
        <v>87</v>
      </c>
      <c r="N112">
        <v>2</v>
      </c>
      <c r="O112" s="1">
        <v>44533.802928240744</v>
      </c>
      <c r="P112" s="1">
        <v>44533.836608796293</v>
      </c>
      <c r="Q112">
        <v>2667</v>
      </c>
      <c r="R112">
        <v>243</v>
      </c>
      <c r="S112" t="b">
        <v>0</v>
      </c>
      <c r="T112" t="s">
        <v>88</v>
      </c>
      <c r="U112" t="b">
        <v>0</v>
      </c>
      <c r="V112" t="s">
        <v>265</v>
      </c>
      <c r="W112" s="1">
        <v>44533.806759259256</v>
      </c>
      <c r="X112">
        <v>101</v>
      </c>
      <c r="Y112">
        <v>21</v>
      </c>
      <c r="Z112">
        <v>0</v>
      </c>
      <c r="AA112">
        <v>21</v>
      </c>
      <c r="AB112">
        <v>0</v>
      </c>
      <c r="AC112">
        <v>8</v>
      </c>
      <c r="AD112">
        <v>7</v>
      </c>
      <c r="AE112">
        <v>0</v>
      </c>
      <c r="AF112">
        <v>0</v>
      </c>
      <c r="AG112">
        <v>0</v>
      </c>
      <c r="AH112" t="s">
        <v>163</v>
      </c>
      <c r="AI112" s="1">
        <v>44533.836608796293</v>
      </c>
      <c r="AJ112">
        <v>142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371</v>
      </c>
      <c r="B113" t="s">
        <v>80</v>
      </c>
      <c r="C113" t="s">
        <v>367</v>
      </c>
      <c r="D113" t="s">
        <v>82</v>
      </c>
      <c r="E113" s="2" t="str">
        <f>HYPERLINK("capsilon://?command=openfolder&amp;siteaddress=FAM.docvelocity-na8.net&amp;folderid=FX4AA83008-206E-D5E3-33D5-156A40688652","FX21121202")</f>
        <v>FX21121202</v>
      </c>
      <c r="F113" t="s">
        <v>19</v>
      </c>
      <c r="G113" t="s">
        <v>19</v>
      </c>
      <c r="H113" t="s">
        <v>83</v>
      </c>
      <c r="I113" t="s">
        <v>372</v>
      </c>
      <c r="J113">
        <v>28</v>
      </c>
      <c r="K113" t="s">
        <v>85</v>
      </c>
      <c r="L113" t="s">
        <v>86</v>
      </c>
      <c r="M113" t="s">
        <v>87</v>
      </c>
      <c r="N113">
        <v>2</v>
      </c>
      <c r="O113" s="1">
        <v>44533.80296296296</v>
      </c>
      <c r="P113" s="1">
        <v>44533.838194444441</v>
      </c>
      <c r="Q113">
        <v>2743</v>
      </c>
      <c r="R113">
        <v>301</v>
      </c>
      <c r="S113" t="b">
        <v>0</v>
      </c>
      <c r="T113" t="s">
        <v>88</v>
      </c>
      <c r="U113" t="b">
        <v>0</v>
      </c>
      <c r="V113" t="s">
        <v>265</v>
      </c>
      <c r="W113" s="1">
        <v>44533.808506944442</v>
      </c>
      <c r="X113">
        <v>150</v>
      </c>
      <c r="Y113">
        <v>21</v>
      </c>
      <c r="Z113">
        <v>0</v>
      </c>
      <c r="AA113">
        <v>21</v>
      </c>
      <c r="AB113">
        <v>0</v>
      </c>
      <c r="AC113">
        <v>8</v>
      </c>
      <c r="AD113">
        <v>7</v>
      </c>
      <c r="AE113">
        <v>0</v>
      </c>
      <c r="AF113">
        <v>0</v>
      </c>
      <c r="AG113">
        <v>0</v>
      </c>
      <c r="AH113" t="s">
        <v>100</v>
      </c>
      <c r="AI113" s="1">
        <v>44533.838194444441</v>
      </c>
      <c r="AJ113">
        <v>151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373</v>
      </c>
      <c r="B114" t="s">
        <v>80</v>
      </c>
      <c r="C114" t="s">
        <v>374</v>
      </c>
      <c r="D114" t="s">
        <v>82</v>
      </c>
      <c r="E114" s="2" t="str">
        <f>HYPERLINK("capsilon://?command=openfolder&amp;siteaddress=FAM.docvelocity-na8.net&amp;folderid=FX8E7C53E9-4949-4869-91D4-8C6A971B3B84","FX211113813")</f>
        <v>FX211113813</v>
      </c>
      <c r="F114" t="s">
        <v>19</v>
      </c>
      <c r="G114" t="s">
        <v>19</v>
      </c>
      <c r="H114" t="s">
        <v>83</v>
      </c>
      <c r="I114" t="s">
        <v>375</v>
      </c>
      <c r="J114">
        <v>28</v>
      </c>
      <c r="K114" t="s">
        <v>85</v>
      </c>
      <c r="L114" t="s">
        <v>86</v>
      </c>
      <c r="M114" t="s">
        <v>87</v>
      </c>
      <c r="N114">
        <v>2</v>
      </c>
      <c r="O114" s="1">
        <v>44531.484189814815</v>
      </c>
      <c r="P114" s="1">
        <v>44531.58792824074</v>
      </c>
      <c r="Q114">
        <v>8675</v>
      </c>
      <c r="R114">
        <v>288</v>
      </c>
      <c r="S114" t="b">
        <v>0</v>
      </c>
      <c r="T114" t="s">
        <v>88</v>
      </c>
      <c r="U114" t="b">
        <v>0</v>
      </c>
      <c r="V114" t="s">
        <v>151</v>
      </c>
      <c r="W114" s="1">
        <v>44531.485625000001</v>
      </c>
      <c r="X114">
        <v>121</v>
      </c>
      <c r="Y114">
        <v>21</v>
      </c>
      <c r="Z114">
        <v>0</v>
      </c>
      <c r="AA114">
        <v>21</v>
      </c>
      <c r="AB114">
        <v>0</v>
      </c>
      <c r="AC114">
        <v>1</v>
      </c>
      <c r="AD114">
        <v>7</v>
      </c>
      <c r="AE114">
        <v>0</v>
      </c>
      <c r="AF114">
        <v>0</v>
      </c>
      <c r="AG114">
        <v>0</v>
      </c>
      <c r="AH114" t="s">
        <v>167</v>
      </c>
      <c r="AI114" s="1">
        <v>44531.58792824074</v>
      </c>
      <c r="AJ114">
        <v>167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376</v>
      </c>
      <c r="B115" t="s">
        <v>80</v>
      </c>
      <c r="C115" t="s">
        <v>374</v>
      </c>
      <c r="D115" t="s">
        <v>82</v>
      </c>
      <c r="E115" s="2" t="str">
        <f>HYPERLINK("capsilon://?command=openfolder&amp;siteaddress=FAM.docvelocity-na8.net&amp;folderid=FX8E7C53E9-4949-4869-91D4-8C6A971B3B84","FX211113813")</f>
        <v>FX211113813</v>
      </c>
      <c r="F115" t="s">
        <v>19</v>
      </c>
      <c r="G115" t="s">
        <v>19</v>
      </c>
      <c r="H115" t="s">
        <v>83</v>
      </c>
      <c r="I115" t="s">
        <v>377</v>
      </c>
      <c r="J115">
        <v>56</v>
      </c>
      <c r="K115" t="s">
        <v>85</v>
      </c>
      <c r="L115" t="s">
        <v>86</v>
      </c>
      <c r="M115" t="s">
        <v>87</v>
      </c>
      <c r="N115">
        <v>2</v>
      </c>
      <c r="O115" s="1">
        <v>44531.485300925924</v>
      </c>
      <c r="P115" s="1">
        <v>44531.59034722222</v>
      </c>
      <c r="Q115">
        <v>8252</v>
      </c>
      <c r="R115">
        <v>824</v>
      </c>
      <c r="S115" t="b">
        <v>0</v>
      </c>
      <c r="T115" t="s">
        <v>88</v>
      </c>
      <c r="U115" t="b">
        <v>0</v>
      </c>
      <c r="V115" t="s">
        <v>104</v>
      </c>
      <c r="W115" s="1">
        <v>44531.492118055554</v>
      </c>
      <c r="X115">
        <v>584</v>
      </c>
      <c r="Y115">
        <v>63</v>
      </c>
      <c r="Z115">
        <v>0</v>
      </c>
      <c r="AA115">
        <v>63</v>
      </c>
      <c r="AB115">
        <v>0</v>
      </c>
      <c r="AC115">
        <v>46</v>
      </c>
      <c r="AD115">
        <v>-7</v>
      </c>
      <c r="AE115">
        <v>0</v>
      </c>
      <c r="AF115">
        <v>0</v>
      </c>
      <c r="AG115">
        <v>0</v>
      </c>
      <c r="AH115" t="s">
        <v>163</v>
      </c>
      <c r="AI115" s="1">
        <v>44531.59034722222</v>
      </c>
      <c r="AJ115">
        <v>240</v>
      </c>
      <c r="AK115">
        <v>4</v>
      </c>
      <c r="AL115">
        <v>0</v>
      </c>
      <c r="AM115">
        <v>4</v>
      </c>
      <c r="AN115">
        <v>0</v>
      </c>
      <c r="AO115">
        <v>4</v>
      </c>
      <c r="AP115">
        <v>-11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378</v>
      </c>
      <c r="B116" t="s">
        <v>80</v>
      </c>
      <c r="C116" t="s">
        <v>374</v>
      </c>
      <c r="D116" t="s">
        <v>82</v>
      </c>
      <c r="E116" s="2" t="str">
        <f>HYPERLINK("capsilon://?command=openfolder&amp;siteaddress=FAM.docvelocity-na8.net&amp;folderid=FX8E7C53E9-4949-4869-91D4-8C6A971B3B84","FX211113813")</f>
        <v>FX211113813</v>
      </c>
      <c r="F116" t="s">
        <v>19</v>
      </c>
      <c r="G116" t="s">
        <v>19</v>
      </c>
      <c r="H116" t="s">
        <v>83</v>
      </c>
      <c r="I116" t="s">
        <v>379</v>
      </c>
      <c r="J116">
        <v>56</v>
      </c>
      <c r="K116" t="s">
        <v>85</v>
      </c>
      <c r="L116" t="s">
        <v>86</v>
      </c>
      <c r="M116" t="s">
        <v>87</v>
      </c>
      <c r="N116">
        <v>2</v>
      </c>
      <c r="O116" s="1">
        <v>44531.485462962963</v>
      </c>
      <c r="P116" s="1">
        <v>44531.593391203707</v>
      </c>
      <c r="Q116">
        <v>8497</v>
      </c>
      <c r="R116">
        <v>828</v>
      </c>
      <c r="S116" t="b">
        <v>0</v>
      </c>
      <c r="T116" t="s">
        <v>88</v>
      </c>
      <c r="U116" t="b">
        <v>0</v>
      </c>
      <c r="V116" t="s">
        <v>151</v>
      </c>
      <c r="W116" s="1">
        <v>44531.489768518521</v>
      </c>
      <c r="X116">
        <v>357</v>
      </c>
      <c r="Y116">
        <v>63</v>
      </c>
      <c r="Z116">
        <v>0</v>
      </c>
      <c r="AA116">
        <v>63</v>
      </c>
      <c r="AB116">
        <v>0</v>
      </c>
      <c r="AC116">
        <v>37</v>
      </c>
      <c r="AD116">
        <v>-7</v>
      </c>
      <c r="AE116">
        <v>0</v>
      </c>
      <c r="AF116">
        <v>0</v>
      </c>
      <c r="AG116">
        <v>0</v>
      </c>
      <c r="AH116" t="s">
        <v>167</v>
      </c>
      <c r="AI116" s="1">
        <v>44531.593391203707</v>
      </c>
      <c r="AJ116">
        <v>471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-7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380</v>
      </c>
      <c r="B117" t="s">
        <v>80</v>
      </c>
      <c r="C117" t="s">
        <v>374</v>
      </c>
      <c r="D117" t="s">
        <v>82</v>
      </c>
      <c r="E117" s="2" t="str">
        <f>HYPERLINK("capsilon://?command=openfolder&amp;siteaddress=FAM.docvelocity-na8.net&amp;folderid=FX8E7C53E9-4949-4869-91D4-8C6A971B3B84","FX211113813")</f>
        <v>FX211113813</v>
      </c>
      <c r="F117" t="s">
        <v>19</v>
      </c>
      <c r="G117" t="s">
        <v>19</v>
      </c>
      <c r="H117" t="s">
        <v>83</v>
      </c>
      <c r="I117" t="s">
        <v>381</v>
      </c>
      <c r="J117">
        <v>28</v>
      </c>
      <c r="K117" t="s">
        <v>85</v>
      </c>
      <c r="L117" t="s">
        <v>86</v>
      </c>
      <c r="M117" t="s">
        <v>87</v>
      </c>
      <c r="N117">
        <v>2</v>
      </c>
      <c r="O117" s="1">
        <v>44531.486388888887</v>
      </c>
      <c r="P117" s="1">
        <v>44531.590231481481</v>
      </c>
      <c r="Q117">
        <v>8665</v>
      </c>
      <c r="R117">
        <v>307</v>
      </c>
      <c r="S117" t="b">
        <v>0</v>
      </c>
      <c r="T117" t="s">
        <v>88</v>
      </c>
      <c r="U117" t="b">
        <v>0</v>
      </c>
      <c r="V117" t="s">
        <v>144</v>
      </c>
      <c r="W117" s="1">
        <v>44531.489594907405</v>
      </c>
      <c r="X117">
        <v>136</v>
      </c>
      <c r="Y117">
        <v>21</v>
      </c>
      <c r="Z117">
        <v>0</v>
      </c>
      <c r="AA117">
        <v>21</v>
      </c>
      <c r="AB117">
        <v>0</v>
      </c>
      <c r="AC117">
        <v>4</v>
      </c>
      <c r="AD117">
        <v>7</v>
      </c>
      <c r="AE117">
        <v>0</v>
      </c>
      <c r="AF117">
        <v>0</v>
      </c>
      <c r="AG117">
        <v>0</v>
      </c>
      <c r="AH117" t="s">
        <v>100</v>
      </c>
      <c r="AI117" s="1">
        <v>44531.590231481481</v>
      </c>
      <c r="AJ117">
        <v>171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382</v>
      </c>
      <c r="B118" t="s">
        <v>80</v>
      </c>
      <c r="C118" t="s">
        <v>359</v>
      </c>
      <c r="D118" t="s">
        <v>82</v>
      </c>
      <c r="E118" s="2" t="str">
        <f>HYPERLINK("capsilon://?command=openfolder&amp;siteaddress=FAM.docvelocity-na8.net&amp;folderid=FX0F5807FA-0C9C-D988-1536-EF1A62A7B8C6","FX211114733")</f>
        <v>FX211114733</v>
      </c>
      <c r="F118" t="s">
        <v>19</v>
      </c>
      <c r="G118" t="s">
        <v>19</v>
      </c>
      <c r="H118" t="s">
        <v>83</v>
      </c>
      <c r="I118" t="s">
        <v>360</v>
      </c>
      <c r="J118">
        <v>240</v>
      </c>
      <c r="K118" t="s">
        <v>85</v>
      </c>
      <c r="L118" t="s">
        <v>86</v>
      </c>
      <c r="M118" t="s">
        <v>87</v>
      </c>
      <c r="N118">
        <v>2</v>
      </c>
      <c r="O118" s="1">
        <v>44531.489317129628</v>
      </c>
      <c r="P118" s="1">
        <v>44531.554016203707</v>
      </c>
      <c r="Q118">
        <v>1612</v>
      </c>
      <c r="R118">
        <v>3978</v>
      </c>
      <c r="S118" t="b">
        <v>0</v>
      </c>
      <c r="T118" t="s">
        <v>88</v>
      </c>
      <c r="U118" t="b">
        <v>1</v>
      </c>
      <c r="V118" t="s">
        <v>89</v>
      </c>
      <c r="W118" s="1">
        <v>44531.524918981479</v>
      </c>
      <c r="X118">
        <v>2881</v>
      </c>
      <c r="Y118">
        <v>253</v>
      </c>
      <c r="Z118">
        <v>0</v>
      </c>
      <c r="AA118">
        <v>253</v>
      </c>
      <c r="AB118">
        <v>0</v>
      </c>
      <c r="AC118">
        <v>159</v>
      </c>
      <c r="AD118">
        <v>-13</v>
      </c>
      <c r="AE118">
        <v>0</v>
      </c>
      <c r="AF118">
        <v>0</v>
      </c>
      <c r="AG118">
        <v>0</v>
      </c>
      <c r="AH118" t="s">
        <v>163</v>
      </c>
      <c r="AI118" s="1">
        <v>44531.554016203707</v>
      </c>
      <c r="AJ118">
        <v>1006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-13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383</v>
      </c>
      <c r="B119" t="s">
        <v>80</v>
      </c>
      <c r="C119" t="s">
        <v>384</v>
      </c>
      <c r="D119" t="s">
        <v>82</v>
      </c>
      <c r="E119" s="2" t="str">
        <f>HYPERLINK("capsilon://?command=openfolder&amp;siteaddress=FAM.docvelocity-na8.net&amp;folderid=FX946B6159-6A8D-2236-4AFC-244FDEEE688F","FX211114925")</f>
        <v>FX211114925</v>
      </c>
      <c r="F119" t="s">
        <v>19</v>
      </c>
      <c r="G119" t="s">
        <v>19</v>
      </c>
      <c r="H119" t="s">
        <v>83</v>
      </c>
      <c r="I119" t="s">
        <v>385</v>
      </c>
      <c r="J119">
        <v>112</v>
      </c>
      <c r="K119" t="s">
        <v>85</v>
      </c>
      <c r="L119" t="s">
        <v>86</v>
      </c>
      <c r="M119" t="s">
        <v>87</v>
      </c>
      <c r="N119">
        <v>1</v>
      </c>
      <c r="O119" s="1">
        <v>44531.49422453704</v>
      </c>
      <c r="P119" s="1">
        <v>44531.516701388886</v>
      </c>
      <c r="Q119">
        <v>1498</v>
      </c>
      <c r="R119">
        <v>444</v>
      </c>
      <c r="S119" t="b">
        <v>0</v>
      </c>
      <c r="T119" t="s">
        <v>88</v>
      </c>
      <c r="U119" t="b">
        <v>0</v>
      </c>
      <c r="V119" t="s">
        <v>155</v>
      </c>
      <c r="W119" s="1">
        <v>44531.516701388886</v>
      </c>
      <c r="X119">
        <v>149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112</v>
      </c>
      <c r="AE119">
        <v>100</v>
      </c>
      <c r="AF119">
        <v>0</v>
      </c>
      <c r="AG119">
        <v>4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386</v>
      </c>
      <c r="B120" t="s">
        <v>80</v>
      </c>
      <c r="C120" t="s">
        <v>387</v>
      </c>
      <c r="D120" t="s">
        <v>82</v>
      </c>
      <c r="E120" s="2" t="str">
        <f>HYPERLINK("capsilon://?command=openfolder&amp;siteaddress=FAM.docvelocity-na8.net&amp;folderid=FX6DDF3C5D-8F03-5DFC-774B-8145E1501B71","FX211113396")</f>
        <v>FX211113396</v>
      </c>
      <c r="F120" t="s">
        <v>19</v>
      </c>
      <c r="G120" t="s">
        <v>19</v>
      </c>
      <c r="H120" t="s">
        <v>83</v>
      </c>
      <c r="I120" t="s">
        <v>388</v>
      </c>
      <c r="J120">
        <v>28</v>
      </c>
      <c r="K120" t="s">
        <v>85</v>
      </c>
      <c r="L120" t="s">
        <v>86</v>
      </c>
      <c r="M120" t="s">
        <v>87</v>
      </c>
      <c r="N120">
        <v>2</v>
      </c>
      <c r="O120" s="1">
        <v>44531.502002314817</v>
      </c>
      <c r="P120" s="1">
        <v>44531.594756944447</v>
      </c>
      <c r="Q120">
        <v>7490</v>
      </c>
      <c r="R120">
        <v>524</v>
      </c>
      <c r="S120" t="b">
        <v>0</v>
      </c>
      <c r="T120" t="s">
        <v>88</v>
      </c>
      <c r="U120" t="b">
        <v>0</v>
      </c>
      <c r="V120" t="s">
        <v>104</v>
      </c>
      <c r="W120" s="1">
        <v>44531.503692129627</v>
      </c>
      <c r="X120">
        <v>130</v>
      </c>
      <c r="Y120">
        <v>21</v>
      </c>
      <c r="Z120">
        <v>0</v>
      </c>
      <c r="AA120">
        <v>21</v>
      </c>
      <c r="AB120">
        <v>0</v>
      </c>
      <c r="AC120">
        <v>6</v>
      </c>
      <c r="AD120">
        <v>7</v>
      </c>
      <c r="AE120">
        <v>0</v>
      </c>
      <c r="AF120">
        <v>0</v>
      </c>
      <c r="AG120">
        <v>0</v>
      </c>
      <c r="AH120" t="s">
        <v>100</v>
      </c>
      <c r="AI120" s="1">
        <v>44531.594756944447</v>
      </c>
      <c r="AJ120">
        <v>390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7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389</v>
      </c>
      <c r="B121" t="s">
        <v>80</v>
      </c>
      <c r="C121" t="s">
        <v>384</v>
      </c>
      <c r="D121" t="s">
        <v>82</v>
      </c>
      <c r="E121" s="2" t="str">
        <f>HYPERLINK("capsilon://?command=openfolder&amp;siteaddress=FAM.docvelocity-na8.net&amp;folderid=FX946B6159-6A8D-2236-4AFC-244FDEEE688F","FX211114925")</f>
        <v>FX211114925</v>
      </c>
      <c r="F121" t="s">
        <v>19</v>
      </c>
      <c r="G121" t="s">
        <v>19</v>
      </c>
      <c r="H121" t="s">
        <v>83</v>
      </c>
      <c r="I121" t="s">
        <v>385</v>
      </c>
      <c r="J121">
        <v>280</v>
      </c>
      <c r="K121" t="s">
        <v>85</v>
      </c>
      <c r="L121" t="s">
        <v>86</v>
      </c>
      <c r="M121" t="s">
        <v>87</v>
      </c>
      <c r="N121">
        <v>2</v>
      </c>
      <c r="O121" s="1">
        <v>44531.518333333333</v>
      </c>
      <c r="P121" s="1">
        <v>44531.568969907406</v>
      </c>
      <c r="Q121">
        <v>2021</v>
      </c>
      <c r="R121">
        <v>2354</v>
      </c>
      <c r="S121" t="b">
        <v>0</v>
      </c>
      <c r="T121" t="s">
        <v>88</v>
      </c>
      <c r="U121" t="b">
        <v>1</v>
      </c>
      <c r="V121" t="s">
        <v>155</v>
      </c>
      <c r="W121" s="1">
        <v>44531.530740740738</v>
      </c>
      <c r="X121">
        <v>561</v>
      </c>
      <c r="Y121">
        <v>183</v>
      </c>
      <c r="Z121">
        <v>0</v>
      </c>
      <c r="AA121">
        <v>183</v>
      </c>
      <c r="AB121">
        <v>0</v>
      </c>
      <c r="AC121">
        <v>52</v>
      </c>
      <c r="AD121">
        <v>97</v>
      </c>
      <c r="AE121">
        <v>0</v>
      </c>
      <c r="AF121">
        <v>0</v>
      </c>
      <c r="AG121">
        <v>0</v>
      </c>
      <c r="AH121" t="s">
        <v>109</v>
      </c>
      <c r="AI121" s="1">
        <v>44531.568969907406</v>
      </c>
      <c r="AJ121">
        <v>1783</v>
      </c>
      <c r="AK121">
        <v>3</v>
      </c>
      <c r="AL121">
        <v>0</v>
      </c>
      <c r="AM121">
        <v>3</v>
      </c>
      <c r="AN121">
        <v>0</v>
      </c>
      <c r="AO121">
        <v>3</v>
      </c>
      <c r="AP121">
        <v>94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390</v>
      </c>
      <c r="B122" t="s">
        <v>80</v>
      </c>
      <c r="C122" t="s">
        <v>391</v>
      </c>
      <c r="D122" t="s">
        <v>82</v>
      </c>
      <c r="E122" s="2" t="str">
        <f>HYPERLINK("capsilon://?command=openfolder&amp;siteaddress=FAM.docvelocity-na8.net&amp;folderid=FX77070EF4-0B88-ADAA-B59F-C9FDB77B075B","FX211114698")</f>
        <v>FX211114698</v>
      </c>
      <c r="F122" t="s">
        <v>19</v>
      </c>
      <c r="G122" t="s">
        <v>19</v>
      </c>
      <c r="H122" t="s">
        <v>83</v>
      </c>
      <c r="I122" t="s">
        <v>392</v>
      </c>
      <c r="J122">
        <v>104</v>
      </c>
      <c r="K122" t="s">
        <v>85</v>
      </c>
      <c r="L122" t="s">
        <v>86</v>
      </c>
      <c r="M122" t="s">
        <v>87</v>
      </c>
      <c r="N122">
        <v>2</v>
      </c>
      <c r="O122" s="1">
        <v>44531.530590277776</v>
      </c>
      <c r="P122" s="1">
        <v>44531.595069444447</v>
      </c>
      <c r="Q122">
        <v>4378</v>
      </c>
      <c r="R122">
        <v>1193</v>
      </c>
      <c r="S122" t="b">
        <v>0</v>
      </c>
      <c r="T122" t="s">
        <v>88</v>
      </c>
      <c r="U122" t="b">
        <v>0</v>
      </c>
      <c r="V122" t="s">
        <v>265</v>
      </c>
      <c r="W122" s="1">
        <v>44531.544699074075</v>
      </c>
      <c r="X122">
        <v>786</v>
      </c>
      <c r="Y122">
        <v>104</v>
      </c>
      <c r="Z122">
        <v>0</v>
      </c>
      <c r="AA122">
        <v>104</v>
      </c>
      <c r="AB122">
        <v>0</v>
      </c>
      <c r="AC122">
        <v>45</v>
      </c>
      <c r="AD122">
        <v>0</v>
      </c>
      <c r="AE122">
        <v>0</v>
      </c>
      <c r="AF122">
        <v>0</v>
      </c>
      <c r="AG122">
        <v>0</v>
      </c>
      <c r="AH122" t="s">
        <v>163</v>
      </c>
      <c r="AI122" s="1">
        <v>44531.595069444447</v>
      </c>
      <c r="AJ122">
        <v>407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393</v>
      </c>
      <c r="B123" t="s">
        <v>80</v>
      </c>
      <c r="C123" t="s">
        <v>391</v>
      </c>
      <c r="D123" t="s">
        <v>82</v>
      </c>
      <c r="E123" s="2" t="str">
        <f>HYPERLINK("capsilon://?command=openfolder&amp;siteaddress=FAM.docvelocity-na8.net&amp;folderid=FX77070EF4-0B88-ADAA-B59F-C9FDB77B075B","FX211114698")</f>
        <v>FX211114698</v>
      </c>
      <c r="F123" t="s">
        <v>19</v>
      </c>
      <c r="G123" t="s">
        <v>19</v>
      </c>
      <c r="H123" t="s">
        <v>83</v>
      </c>
      <c r="I123" t="s">
        <v>394</v>
      </c>
      <c r="J123">
        <v>104</v>
      </c>
      <c r="K123" t="s">
        <v>85</v>
      </c>
      <c r="L123" t="s">
        <v>86</v>
      </c>
      <c r="M123" t="s">
        <v>87</v>
      </c>
      <c r="N123">
        <v>2</v>
      </c>
      <c r="O123" s="1">
        <v>44531.53230324074</v>
      </c>
      <c r="P123" s="1">
        <v>44531.60392361111</v>
      </c>
      <c r="Q123">
        <v>4768</v>
      </c>
      <c r="R123">
        <v>1420</v>
      </c>
      <c r="S123" t="b">
        <v>0</v>
      </c>
      <c r="T123" t="s">
        <v>88</v>
      </c>
      <c r="U123" t="b">
        <v>0</v>
      </c>
      <c r="V123" t="s">
        <v>265</v>
      </c>
      <c r="W123" s="1">
        <v>44531.540312500001</v>
      </c>
      <c r="X123">
        <v>589</v>
      </c>
      <c r="Y123">
        <v>109</v>
      </c>
      <c r="Z123">
        <v>0</v>
      </c>
      <c r="AA123">
        <v>109</v>
      </c>
      <c r="AB123">
        <v>0</v>
      </c>
      <c r="AC123">
        <v>39</v>
      </c>
      <c r="AD123">
        <v>-5</v>
      </c>
      <c r="AE123">
        <v>0</v>
      </c>
      <c r="AF123">
        <v>0</v>
      </c>
      <c r="AG123">
        <v>0</v>
      </c>
      <c r="AH123" t="s">
        <v>100</v>
      </c>
      <c r="AI123" s="1">
        <v>44531.60392361111</v>
      </c>
      <c r="AJ123">
        <v>791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-5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395</v>
      </c>
      <c r="B124" t="s">
        <v>80</v>
      </c>
      <c r="C124" t="s">
        <v>391</v>
      </c>
      <c r="D124" t="s">
        <v>82</v>
      </c>
      <c r="E124" s="2" t="str">
        <f>HYPERLINK("capsilon://?command=openfolder&amp;siteaddress=FAM.docvelocity-na8.net&amp;folderid=FX77070EF4-0B88-ADAA-B59F-C9FDB77B075B","FX211114698")</f>
        <v>FX211114698</v>
      </c>
      <c r="F124" t="s">
        <v>19</v>
      </c>
      <c r="G124" t="s">
        <v>19</v>
      </c>
      <c r="H124" t="s">
        <v>83</v>
      </c>
      <c r="I124" t="s">
        <v>396</v>
      </c>
      <c r="J124">
        <v>104</v>
      </c>
      <c r="K124" t="s">
        <v>85</v>
      </c>
      <c r="L124" t="s">
        <v>86</v>
      </c>
      <c r="M124" t="s">
        <v>87</v>
      </c>
      <c r="N124">
        <v>2</v>
      </c>
      <c r="O124" s="1">
        <v>44531.533414351848</v>
      </c>
      <c r="P124" s="1">
        <v>44531.598136574074</v>
      </c>
      <c r="Q124">
        <v>5091</v>
      </c>
      <c r="R124">
        <v>501</v>
      </c>
      <c r="S124" t="b">
        <v>0</v>
      </c>
      <c r="T124" t="s">
        <v>88</v>
      </c>
      <c r="U124" t="b">
        <v>0</v>
      </c>
      <c r="V124" t="s">
        <v>265</v>
      </c>
      <c r="W124" s="1">
        <v>44531.547453703701</v>
      </c>
      <c r="X124">
        <v>237</v>
      </c>
      <c r="Y124">
        <v>104</v>
      </c>
      <c r="Z124">
        <v>0</v>
      </c>
      <c r="AA124">
        <v>104</v>
      </c>
      <c r="AB124">
        <v>0</v>
      </c>
      <c r="AC124">
        <v>35</v>
      </c>
      <c r="AD124">
        <v>0</v>
      </c>
      <c r="AE124">
        <v>0</v>
      </c>
      <c r="AF124">
        <v>0</v>
      </c>
      <c r="AG124">
        <v>0</v>
      </c>
      <c r="AH124" t="s">
        <v>163</v>
      </c>
      <c r="AI124" s="1">
        <v>44531.598136574074</v>
      </c>
      <c r="AJ124">
        <v>264</v>
      </c>
      <c r="AK124">
        <v>3</v>
      </c>
      <c r="AL124">
        <v>0</v>
      </c>
      <c r="AM124">
        <v>3</v>
      </c>
      <c r="AN124">
        <v>0</v>
      </c>
      <c r="AO124">
        <v>3</v>
      </c>
      <c r="AP124">
        <v>-3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397</v>
      </c>
      <c r="B125" t="s">
        <v>80</v>
      </c>
      <c r="C125" t="s">
        <v>391</v>
      </c>
      <c r="D125" t="s">
        <v>82</v>
      </c>
      <c r="E125" s="2" t="str">
        <f>HYPERLINK("capsilon://?command=openfolder&amp;siteaddress=FAM.docvelocity-na8.net&amp;folderid=FX77070EF4-0B88-ADAA-B59F-C9FDB77B075B","FX211114698")</f>
        <v>FX211114698</v>
      </c>
      <c r="F125" t="s">
        <v>19</v>
      </c>
      <c r="G125" t="s">
        <v>19</v>
      </c>
      <c r="H125" t="s">
        <v>83</v>
      </c>
      <c r="I125" t="s">
        <v>398</v>
      </c>
      <c r="J125">
        <v>28</v>
      </c>
      <c r="K125" t="s">
        <v>85</v>
      </c>
      <c r="L125" t="s">
        <v>86</v>
      </c>
      <c r="M125" t="s">
        <v>87</v>
      </c>
      <c r="N125">
        <v>1</v>
      </c>
      <c r="O125" s="1">
        <v>44531.533946759257</v>
      </c>
      <c r="P125" s="1">
        <v>44531.614988425928</v>
      </c>
      <c r="Q125">
        <v>6781</v>
      </c>
      <c r="R125">
        <v>221</v>
      </c>
      <c r="S125" t="b">
        <v>0</v>
      </c>
      <c r="T125" t="s">
        <v>88</v>
      </c>
      <c r="U125" t="b">
        <v>0</v>
      </c>
      <c r="V125" t="s">
        <v>155</v>
      </c>
      <c r="W125" s="1">
        <v>44531.614988425928</v>
      </c>
      <c r="X125">
        <v>148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28</v>
      </c>
      <c r="AE125">
        <v>21</v>
      </c>
      <c r="AF125">
        <v>0</v>
      </c>
      <c r="AG125">
        <v>4</v>
      </c>
      <c r="AH125" t="s">
        <v>88</v>
      </c>
      <c r="AI125" t="s">
        <v>88</v>
      </c>
      <c r="AJ125" t="s">
        <v>88</v>
      </c>
      <c r="AK125" t="s">
        <v>88</v>
      </c>
      <c r="AL125" t="s">
        <v>88</v>
      </c>
      <c r="AM125" t="s">
        <v>88</v>
      </c>
      <c r="AN125" t="s">
        <v>88</v>
      </c>
      <c r="AO125" t="s">
        <v>88</v>
      </c>
      <c r="AP125" t="s">
        <v>88</v>
      </c>
      <c r="AQ125" t="s">
        <v>88</v>
      </c>
      <c r="AR125" t="s">
        <v>88</v>
      </c>
      <c r="AS125" t="s">
        <v>88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399</v>
      </c>
      <c r="B126" t="s">
        <v>80</v>
      </c>
      <c r="C126" t="s">
        <v>400</v>
      </c>
      <c r="D126" t="s">
        <v>82</v>
      </c>
      <c r="E126" s="2" t="str">
        <f>HYPERLINK("capsilon://?command=openfolder&amp;siteaddress=FAM.docvelocity-na8.net&amp;folderid=FXE1A5449C-9181-9733-2566-40064F2367AB","FX21125")</f>
        <v>FX21125</v>
      </c>
      <c r="F126" t="s">
        <v>19</v>
      </c>
      <c r="G126" t="s">
        <v>19</v>
      </c>
      <c r="H126" t="s">
        <v>83</v>
      </c>
      <c r="I126" t="s">
        <v>401</v>
      </c>
      <c r="J126">
        <v>66</v>
      </c>
      <c r="K126" t="s">
        <v>85</v>
      </c>
      <c r="L126" t="s">
        <v>86</v>
      </c>
      <c r="M126" t="s">
        <v>87</v>
      </c>
      <c r="N126">
        <v>2</v>
      </c>
      <c r="O126" s="1">
        <v>44531.540844907409</v>
      </c>
      <c r="P126" s="1">
        <v>44531.600416666668</v>
      </c>
      <c r="Q126">
        <v>4592</v>
      </c>
      <c r="R126">
        <v>555</v>
      </c>
      <c r="S126" t="b">
        <v>0</v>
      </c>
      <c r="T126" t="s">
        <v>88</v>
      </c>
      <c r="U126" t="b">
        <v>0</v>
      </c>
      <c r="V126" t="s">
        <v>265</v>
      </c>
      <c r="W126" s="1">
        <v>44531.543969907405</v>
      </c>
      <c r="X126">
        <v>162</v>
      </c>
      <c r="Y126">
        <v>64</v>
      </c>
      <c r="Z126">
        <v>0</v>
      </c>
      <c r="AA126">
        <v>64</v>
      </c>
      <c r="AB126">
        <v>0</v>
      </c>
      <c r="AC126">
        <v>16</v>
      </c>
      <c r="AD126">
        <v>2</v>
      </c>
      <c r="AE126">
        <v>0</v>
      </c>
      <c r="AF126">
        <v>0</v>
      </c>
      <c r="AG126">
        <v>0</v>
      </c>
      <c r="AH126" t="s">
        <v>109</v>
      </c>
      <c r="AI126" s="1">
        <v>44531.600416666668</v>
      </c>
      <c r="AJ126">
        <v>393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402</v>
      </c>
      <c r="B127" t="s">
        <v>80</v>
      </c>
      <c r="C127" t="s">
        <v>400</v>
      </c>
      <c r="D127" t="s">
        <v>82</v>
      </c>
      <c r="E127" s="2" t="str">
        <f>HYPERLINK("capsilon://?command=openfolder&amp;siteaddress=FAM.docvelocity-na8.net&amp;folderid=FXE1A5449C-9181-9733-2566-40064F2367AB","FX21125")</f>
        <v>FX21125</v>
      </c>
      <c r="F127" t="s">
        <v>19</v>
      </c>
      <c r="G127" t="s">
        <v>19</v>
      </c>
      <c r="H127" t="s">
        <v>83</v>
      </c>
      <c r="I127" t="s">
        <v>403</v>
      </c>
      <c r="J127">
        <v>41</v>
      </c>
      <c r="K127" t="s">
        <v>85</v>
      </c>
      <c r="L127" t="s">
        <v>86</v>
      </c>
      <c r="M127" t="s">
        <v>87</v>
      </c>
      <c r="N127">
        <v>2</v>
      </c>
      <c r="O127" s="1">
        <v>44531.54184027778</v>
      </c>
      <c r="P127" s="1">
        <v>44531.600034722222</v>
      </c>
      <c r="Q127">
        <v>4738</v>
      </c>
      <c r="R127">
        <v>290</v>
      </c>
      <c r="S127" t="b">
        <v>0</v>
      </c>
      <c r="T127" t="s">
        <v>88</v>
      </c>
      <c r="U127" t="b">
        <v>0</v>
      </c>
      <c r="V127" t="s">
        <v>265</v>
      </c>
      <c r="W127" s="1">
        <v>44531.548935185187</v>
      </c>
      <c r="X127">
        <v>127</v>
      </c>
      <c r="Y127">
        <v>36</v>
      </c>
      <c r="Z127">
        <v>0</v>
      </c>
      <c r="AA127">
        <v>36</v>
      </c>
      <c r="AB127">
        <v>0</v>
      </c>
      <c r="AC127">
        <v>10</v>
      </c>
      <c r="AD127">
        <v>5</v>
      </c>
      <c r="AE127">
        <v>0</v>
      </c>
      <c r="AF127">
        <v>0</v>
      </c>
      <c r="AG127">
        <v>0</v>
      </c>
      <c r="AH127" t="s">
        <v>163</v>
      </c>
      <c r="AI127" s="1">
        <v>44531.600034722222</v>
      </c>
      <c r="AJ127">
        <v>163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404</v>
      </c>
      <c r="B128" t="s">
        <v>80</v>
      </c>
      <c r="C128" t="s">
        <v>400</v>
      </c>
      <c r="D128" t="s">
        <v>82</v>
      </c>
      <c r="E128" s="2" t="str">
        <f>HYPERLINK("capsilon://?command=openfolder&amp;siteaddress=FAM.docvelocity-na8.net&amp;folderid=FXE1A5449C-9181-9733-2566-40064F2367AB","FX21125")</f>
        <v>FX21125</v>
      </c>
      <c r="F128" t="s">
        <v>19</v>
      </c>
      <c r="G128" t="s">
        <v>19</v>
      </c>
      <c r="H128" t="s">
        <v>83</v>
      </c>
      <c r="I128" t="s">
        <v>405</v>
      </c>
      <c r="J128">
        <v>28</v>
      </c>
      <c r="K128" t="s">
        <v>85</v>
      </c>
      <c r="L128" t="s">
        <v>86</v>
      </c>
      <c r="M128" t="s">
        <v>87</v>
      </c>
      <c r="N128">
        <v>2</v>
      </c>
      <c r="O128" s="1">
        <v>44531.54184027778</v>
      </c>
      <c r="P128" s="1">
        <v>44531.601851851854</v>
      </c>
      <c r="Q128">
        <v>4954</v>
      </c>
      <c r="R128">
        <v>231</v>
      </c>
      <c r="S128" t="b">
        <v>0</v>
      </c>
      <c r="T128" t="s">
        <v>88</v>
      </c>
      <c r="U128" t="b">
        <v>0</v>
      </c>
      <c r="V128" t="s">
        <v>265</v>
      </c>
      <c r="W128" s="1">
        <v>44531.549803240741</v>
      </c>
      <c r="X128">
        <v>75</v>
      </c>
      <c r="Y128">
        <v>21</v>
      </c>
      <c r="Z128">
        <v>0</v>
      </c>
      <c r="AA128">
        <v>21</v>
      </c>
      <c r="AB128">
        <v>0</v>
      </c>
      <c r="AC128">
        <v>2</v>
      </c>
      <c r="AD128">
        <v>7</v>
      </c>
      <c r="AE128">
        <v>0</v>
      </c>
      <c r="AF128">
        <v>0</v>
      </c>
      <c r="AG128">
        <v>0</v>
      </c>
      <c r="AH128" t="s">
        <v>163</v>
      </c>
      <c r="AI128" s="1">
        <v>44531.601851851854</v>
      </c>
      <c r="AJ128">
        <v>156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406</v>
      </c>
      <c r="B129" t="s">
        <v>80</v>
      </c>
      <c r="C129" t="s">
        <v>400</v>
      </c>
      <c r="D129" t="s">
        <v>82</v>
      </c>
      <c r="E129" s="2" t="str">
        <f>HYPERLINK("capsilon://?command=openfolder&amp;siteaddress=FAM.docvelocity-na8.net&amp;folderid=FXE1A5449C-9181-9733-2566-40064F2367AB","FX21125")</f>
        <v>FX21125</v>
      </c>
      <c r="F129" t="s">
        <v>19</v>
      </c>
      <c r="G129" t="s">
        <v>19</v>
      </c>
      <c r="H129" t="s">
        <v>83</v>
      </c>
      <c r="I129" t="s">
        <v>407</v>
      </c>
      <c r="J129">
        <v>28</v>
      </c>
      <c r="K129" t="s">
        <v>85</v>
      </c>
      <c r="L129" t="s">
        <v>86</v>
      </c>
      <c r="M129" t="s">
        <v>87</v>
      </c>
      <c r="N129">
        <v>2</v>
      </c>
      <c r="O129" s="1">
        <v>44531.541875000003</v>
      </c>
      <c r="P129" s="1">
        <v>44531.603171296294</v>
      </c>
      <c r="Q129">
        <v>5013</v>
      </c>
      <c r="R129">
        <v>283</v>
      </c>
      <c r="S129" t="b">
        <v>0</v>
      </c>
      <c r="T129" t="s">
        <v>88</v>
      </c>
      <c r="U129" t="b">
        <v>0</v>
      </c>
      <c r="V129" t="s">
        <v>265</v>
      </c>
      <c r="W129" s="1">
        <v>44531.551018518519</v>
      </c>
      <c r="X129">
        <v>104</v>
      </c>
      <c r="Y129">
        <v>21</v>
      </c>
      <c r="Z129">
        <v>0</v>
      </c>
      <c r="AA129">
        <v>21</v>
      </c>
      <c r="AB129">
        <v>0</v>
      </c>
      <c r="AC129">
        <v>4</v>
      </c>
      <c r="AD129">
        <v>7</v>
      </c>
      <c r="AE129">
        <v>0</v>
      </c>
      <c r="AF129">
        <v>0</v>
      </c>
      <c r="AG129">
        <v>0</v>
      </c>
      <c r="AH129" t="s">
        <v>163</v>
      </c>
      <c r="AI129" s="1">
        <v>44531.603171296294</v>
      </c>
      <c r="AJ129">
        <v>113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7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408</v>
      </c>
      <c r="B130" t="s">
        <v>80</v>
      </c>
      <c r="C130" t="s">
        <v>400</v>
      </c>
      <c r="D130" t="s">
        <v>82</v>
      </c>
      <c r="E130" s="2" t="str">
        <f>HYPERLINK("capsilon://?command=openfolder&amp;siteaddress=FAM.docvelocity-na8.net&amp;folderid=FXE1A5449C-9181-9733-2566-40064F2367AB","FX21125")</f>
        <v>FX21125</v>
      </c>
      <c r="F130" t="s">
        <v>19</v>
      </c>
      <c r="G130" t="s">
        <v>19</v>
      </c>
      <c r="H130" t="s">
        <v>83</v>
      </c>
      <c r="I130" t="s">
        <v>409</v>
      </c>
      <c r="J130">
        <v>28</v>
      </c>
      <c r="K130" t="s">
        <v>85</v>
      </c>
      <c r="L130" t="s">
        <v>86</v>
      </c>
      <c r="M130" t="s">
        <v>87</v>
      </c>
      <c r="N130">
        <v>2</v>
      </c>
      <c r="O130" s="1">
        <v>44531.542129629626</v>
      </c>
      <c r="P130" s="1">
        <v>44531.605949074074</v>
      </c>
      <c r="Q130">
        <v>5206</v>
      </c>
      <c r="R130">
        <v>308</v>
      </c>
      <c r="S130" t="b">
        <v>0</v>
      </c>
      <c r="T130" t="s">
        <v>88</v>
      </c>
      <c r="U130" t="b">
        <v>0</v>
      </c>
      <c r="V130" t="s">
        <v>265</v>
      </c>
      <c r="W130" s="1">
        <v>44531.551840277774</v>
      </c>
      <c r="X130">
        <v>69</v>
      </c>
      <c r="Y130">
        <v>21</v>
      </c>
      <c r="Z130">
        <v>0</v>
      </c>
      <c r="AA130">
        <v>21</v>
      </c>
      <c r="AB130">
        <v>0</v>
      </c>
      <c r="AC130">
        <v>0</v>
      </c>
      <c r="AD130">
        <v>7</v>
      </c>
      <c r="AE130">
        <v>0</v>
      </c>
      <c r="AF130">
        <v>0</v>
      </c>
      <c r="AG130">
        <v>0</v>
      </c>
      <c r="AH130" t="s">
        <v>163</v>
      </c>
      <c r="AI130" s="1">
        <v>44531.605949074074</v>
      </c>
      <c r="AJ130">
        <v>239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5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410</v>
      </c>
      <c r="B131" t="s">
        <v>80</v>
      </c>
      <c r="C131" t="s">
        <v>411</v>
      </c>
      <c r="D131" t="s">
        <v>82</v>
      </c>
      <c r="E131" s="2" t="str">
        <f>HYPERLINK("capsilon://?command=openfolder&amp;siteaddress=FAM.docvelocity-na8.net&amp;folderid=FXAF9CD415-6C7C-57A5-FA30-5F658B233C4E","FX211113451")</f>
        <v>FX211113451</v>
      </c>
      <c r="F131" t="s">
        <v>19</v>
      </c>
      <c r="G131" t="s">
        <v>19</v>
      </c>
      <c r="H131" t="s">
        <v>83</v>
      </c>
      <c r="I131" t="s">
        <v>412</v>
      </c>
      <c r="J131">
        <v>98</v>
      </c>
      <c r="K131" t="s">
        <v>85</v>
      </c>
      <c r="L131" t="s">
        <v>86</v>
      </c>
      <c r="M131" t="s">
        <v>87</v>
      </c>
      <c r="N131">
        <v>1</v>
      </c>
      <c r="O131" s="1">
        <v>44531.542175925926</v>
      </c>
      <c r="P131" s="1">
        <v>44531.686643518522</v>
      </c>
      <c r="Q131">
        <v>11723</v>
      </c>
      <c r="R131">
        <v>759</v>
      </c>
      <c r="S131" t="b">
        <v>0</v>
      </c>
      <c r="T131" t="s">
        <v>88</v>
      </c>
      <c r="U131" t="b">
        <v>0</v>
      </c>
      <c r="V131" t="s">
        <v>222</v>
      </c>
      <c r="W131" s="1">
        <v>44531.686643518522</v>
      </c>
      <c r="X131">
        <v>662</v>
      </c>
      <c r="Y131">
        <v>37</v>
      </c>
      <c r="Z131">
        <v>0</v>
      </c>
      <c r="AA131">
        <v>37</v>
      </c>
      <c r="AB131">
        <v>0</v>
      </c>
      <c r="AC131">
        <v>0</v>
      </c>
      <c r="AD131">
        <v>61</v>
      </c>
      <c r="AE131">
        <v>48</v>
      </c>
      <c r="AF131">
        <v>0</v>
      </c>
      <c r="AG131">
        <v>6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413</v>
      </c>
      <c r="B132" t="s">
        <v>80</v>
      </c>
      <c r="C132" t="s">
        <v>400</v>
      </c>
      <c r="D132" t="s">
        <v>82</v>
      </c>
      <c r="E132" s="2" t="str">
        <f>HYPERLINK("capsilon://?command=openfolder&amp;siteaddress=FAM.docvelocity-na8.net&amp;folderid=FXE1A5449C-9181-9733-2566-40064F2367AB","FX21125")</f>
        <v>FX21125</v>
      </c>
      <c r="F132" t="s">
        <v>19</v>
      </c>
      <c r="G132" t="s">
        <v>19</v>
      </c>
      <c r="H132" t="s">
        <v>83</v>
      </c>
      <c r="I132" t="s">
        <v>414</v>
      </c>
      <c r="J132">
        <v>41</v>
      </c>
      <c r="K132" t="s">
        <v>85</v>
      </c>
      <c r="L132" t="s">
        <v>86</v>
      </c>
      <c r="M132" t="s">
        <v>87</v>
      </c>
      <c r="N132">
        <v>2</v>
      </c>
      <c r="O132" s="1">
        <v>44531.542546296296</v>
      </c>
      <c r="P132" s="1">
        <v>44531.607465277775</v>
      </c>
      <c r="Q132">
        <v>5272</v>
      </c>
      <c r="R132">
        <v>337</v>
      </c>
      <c r="S132" t="b">
        <v>0</v>
      </c>
      <c r="T132" t="s">
        <v>88</v>
      </c>
      <c r="U132" t="b">
        <v>0</v>
      </c>
      <c r="V132" t="s">
        <v>265</v>
      </c>
      <c r="W132" s="1">
        <v>44531.553576388891</v>
      </c>
      <c r="X132">
        <v>101</v>
      </c>
      <c r="Y132">
        <v>36</v>
      </c>
      <c r="Z132">
        <v>0</v>
      </c>
      <c r="AA132">
        <v>36</v>
      </c>
      <c r="AB132">
        <v>0</v>
      </c>
      <c r="AC132">
        <v>8</v>
      </c>
      <c r="AD132">
        <v>5</v>
      </c>
      <c r="AE132">
        <v>0</v>
      </c>
      <c r="AF132">
        <v>0</v>
      </c>
      <c r="AG132">
        <v>0</v>
      </c>
      <c r="AH132" t="s">
        <v>163</v>
      </c>
      <c r="AI132" s="1">
        <v>44531.607465277775</v>
      </c>
      <c r="AJ132">
        <v>130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415</v>
      </c>
      <c r="B133" t="s">
        <v>80</v>
      </c>
      <c r="C133" t="s">
        <v>400</v>
      </c>
      <c r="D133" t="s">
        <v>82</v>
      </c>
      <c r="E133" s="2" t="str">
        <f>HYPERLINK("capsilon://?command=openfolder&amp;siteaddress=FAM.docvelocity-na8.net&amp;folderid=FXE1A5449C-9181-9733-2566-40064F2367AB","FX21125")</f>
        <v>FX21125</v>
      </c>
      <c r="F133" t="s">
        <v>19</v>
      </c>
      <c r="G133" t="s">
        <v>19</v>
      </c>
      <c r="H133" t="s">
        <v>83</v>
      </c>
      <c r="I133" t="s">
        <v>416</v>
      </c>
      <c r="J133">
        <v>28</v>
      </c>
      <c r="K133" t="s">
        <v>85</v>
      </c>
      <c r="L133" t="s">
        <v>86</v>
      </c>
      <c r="M133" t="s">
        <v>87</v>
      </c>
      <c r="N133">
        <v>2</v>
      </c>
      <c r="O133" s="1">
        <v>44531.543333333335</v>
      </c>
      <c r="P133" s="1">
        <v>44531.60900462963</v>
      </c>
      <c r="Q133">
        <v>5475</v>
      </c>
      <c r="R133">
        <v>199</v>
      </c>
      <c r="S133" t="b">
        <v>0</v>
      </c>
      <c r="T133" t="s">
        <v>88</v>
      </c>
      <c r="U133" t="b">
        <v>0</v>
      </c>
      <c r="V133" t="s">
        <v>265</v>
      </c>
      <c r="W133" s="1">
        <v>44531.554363425923</v>
      </c>
      <c r="X133">
        <v>67</v>
      </c>
      <c r="Y133">
        <v>21</v>
      </c>
      <c r="Z133">
        <v>0</v>
      </c>
      <c r="AA133">
        <v>21</v>
      </c>
      <c r="AB133">
        <v>0</v>
      </c>
      <c r="AC133">
        <v>2</v>
      </c>
      <c r="AD133">
        <v>7</v>
      </c>
      <c r="AE133">
        <v>0</v>
      </c>
      <c r="AF133">
        <v>0</v>
      </c>
      <c r="AG133">
        <v>0</v>
      </c>
      <c r="AH133" t="s">
        <v>163</v>
      </c>
      <c r="AI133" s="1">
        <v>44531.60900462963</v>
      </c>
      <c r="AJ133">
        <v>132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6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417</v>
      </c>
      <c r="B134" t="s">
        <v>80</v>
      </c>
      <c r="C134" t="s">
        <v>400</v>
      </c>
      <c r="D134" t="s">
        <v>82</v>
      </c>
      <c r="E134" s="2" t="str">
        <f>HYPERLINK("capsilon://?command=openfolder&amp;siteaddress=FAM.docvelocity-na8.net&amp;folderid=FXE1A5449C-9181-9733-2566-40064F2367AB","FX21125")</f>
        <v>FX21125</v>
      </c>
      <c r="F134" t="s">
        <v>19</v>
      </c>
      <c r="G134" t="s">
        <v>19</v>
      </c>
      <c r="H134" t="s">
        <v>83</v>
      </c>
      <c r="I134" t="s">
        <v>418</v>
      </c>
      <c r="J134">
        <v>28</v>
      </c>
      <c r="K134" t="s">
        <v>85</v>
      </c>
      <c r="L134" t="s">
        <v>86</v>
      </c>
      <c r="M134" t="s">
        <v>87</v>
      </c>
      <c r="N134">
        <v>2</v>
      </c>
      <c r="O134" s="1">
        <v>44531.543506944443</v>
      </c>
      <c r="P134" s="1">
        <v>44531.611064814817</v>
      </c>
      <c r="Q134">
        <v>5505</v>
      </c>
      <c r="R134">
        <v>332</v>
      </c>
      <c r="S134" t="b">
        <v>0</v>
      </c>
      <c r="T134" t="s">
        <v>88</v>
      </c>
      <c r="U134" t="b">
        <v>0</v>
      </c>
      <c r="V134" t="s">
        <v>265</v>
      </c>
      <c r="W134" s="1">
        <v>44531.554907407408</v>
      </c>
      <c r="X134">
        <v>46</v>
      </c>
      <c r="Y134">
        <v>21</v>
      </c>
      <c r="Z134">
        <v>0</v>
      </c>
      <c r="AA134">
        <v>21</v>
      </c>
      <c r="AB134">
        <v>0</v>
      </c>
      <c r="AC134">
        <v>2</v>
      </c>
      <c r="AD134">
        <v>7</v>
      </c>
      <c r="AE134">
        <v>0</v>
      </c>
      <c r="AF134">
        <v>0</v>
      </c>
      <c r="AG134">
        <v>0</v>
      </c>
      <c r="AH134" t="s">
        <v>109</v>
      </c>
      <c r="AI134" s="1">
        <v>44531.611064814817</v>
      </c>
      <c r="AJ134">
        <v>286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419</v>
      </c>
      <c r="B135" t="s">
        <v>80</v>
      </c>
      <c r="C135" t="s">
        <v>420</v>
      </c>
      <c r="D135" t="s">
        <v>82</v>
      </c>
      <c r="E135" s="2" t="str">
        <f>HYPERLINK("capsilon://?command=openfolder&amp;siteaddress=FAM.docvelocity-na8.net&amp;folderid=FXEF22DDFE-D1DA-A5B7-51CB-C63DBB007C09","FX211114277")</f>
        <v>FX211114277</v>
      </c>
      <c r="F135" t="s">
        <v>19</v>
      </c>
      <c r="G135" t="s">
        <v>19</v>
      </c>
      <c r="H135" t="s">
        <v>83</v>
      </c>
      <c r="I135" t="s">
        <v>421</v>
      </c>
      <c r="J135">
        <v>30</v>
      </c>
      <c r="K135" t="s">
        <v>85</v>
      </c>
      <c r="L135" t="s">
        <v>86</v>
      </c>
      <c r="M135" t="s">
        <v>87</v>
      </c>
      <c r="N135">
        <v>2</v>
      </c>
      <c r="O135" s="1">
        <v>44531.573553240742</v>
      </c>
      <c r="P135" s="1">
        <v>44531.61010416667</v>
      </c>
      <c r="Q135">
        <v>3009</v>
      </c>
      <c r="R135">
        <v>149</v>
      </c>
      <c r="S135" t="b">
        <v>0</v>
      </c>
      <c r="T135" t="s">
        <v>88</v>
      </c>
      <c r="U135" t="b">
        <v>0</v>
      </c>
      <c r="V135" t="s">
        <v>151</v>
      </c>
      <c r="W135" s="1">
        <v>44531.5858912037</v>
      </c>
      <c r="X135">
        <v>59</v>
      </c>
      <c r="Y135">
        <v>9</v>
      </c>
      <c r="Z135">
        <v>0</v>
      </c>
      <c r="AA135">
        <v>9</v>
      </c>
      <c r="AB135">
        <v>0</v>
      </c>
      <c r="AC135">
        <v>1</v>
      </c>
      <c r="AD135">
        <v>21</v>
      </c>
      <c r="AE135">
        <v>0</v>
      </c>
      <c r="AF135">
        <v>0</v>
      </c>
      <c r="AG135">
        <v>0</v>
      </c>
      <c r="AH135" t="s">
        <v>163</v>
      </c>
      <c r="AI135" s="1">
        <v>44531.61010416667</v>
      </c>
      <c r="AJ135">
        <v>90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21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422</v>
      </c>
      <c r="B136" t="s">
        <v>80</v>
      </c>
      <c r="C136" t="s">
        <v>290</v>
      </c>
      <c r="D136" t="s">
        <v>82</v>
      </c>
      <c r="E136" s="2" t="str">
        <f>HYPERLINK("capsilon://?command=openfolder&amp;siteaddress=FAM.docvelocity-na8.net&amp;folderid=FXB4A167D0-221C-A9AA-BBB5-2D939B16EC83","FX21112695")</f>
        <v>FX21112695</v>
      </c>
      <c r="F136" t="s">
        <v>19</v>
      </c>
      <c r="G136" t="s">
        <v>19</v>
      </c>
      <c r="H136" t="s">
        <v>83</v>
      </c>
      <c r="I136" t="s">
        <v>423</v>
      </c>
      <c r="J136">
        <v>66</v>
      </c>
      <c r="K136" t="s">
        <v>85</v>
      </c>
      <c r="L136" t="s">
        <v>86</v>
      </c>
      <c r="M136" t="s">
        <v>87</v>
      </c>
      <c r="N136">
        <v>2</v>
      </c>
      <c r="O136" s="1">
        <v>44531.575729166667</v>
      </c>
      <c r="P136" s="1">
        <v>44531.611828703702</v>
      </c>
      <c r="Q136">
        <v>2373</v>
      </c>
      <c r="R136">
        <v>746</v>
      </c>
      <c r="S136" t="b">
        <v>0</v>
      </c>
      <c r="T136" t="s">
        <v>88</v>
      </c>
      <c r="U136" t="b">
        <v>0</v>
      </c>
      <c r="V136" t="s">
        <v>151</v>
      </c>
      <c r="W136" s="1">
        <v>44531.592824074076</v>
      </c>
      <c r="X136">
        <v>598</v>
      </c>
      <c r="Y136">
        <v>52</v>
      </c>
      <c r="Z136">
        <v>0</v>
      </c>
      <c r="AA136">
        <v>52</v>
      </c>
      <c r="AB136">
        <v>0</v>
      </c>
      <c r="AC136">
        <v>37</v>
      </c>
      <c r="AD136">
        <v>14</v>
      </c>
      <c r="AE136">
        <v>0</v>
      </c>
      <c r="AF136">
        <v>0</v>
      </c>
      <c r="AG136">
        <v>0</v>
      </c>
      <c r="AH136" t="s">
        <v>163</v>
      </c>
      <c r="AI136" s="1">
        <v>44531.611828703702</v>
      </c>
      <c r="AJ136">
        <v>148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424</v>
      </c>
      <c r="B137" t="s">
        <v>80</v>
      </c>
      <c r="C137" t="s">
        <v>290</v>
      </c>
      <c r="D137" t="s">
        <v>82</v>
      </c>
      <c r="E137" s="2" t="str">
        <f>HYPERLINK("capsilon://?command=openfolder&amp;siteaddress=FAM.docvelocity-na8.net&amp;folderid=FXB4A167D0-221C-A9AA-BBB5-2D939B16EC83","FX21112695")</f>
        <v>FX21112695</v>
      </c>
      <c r="F137" t="s">
        <v>19</v>
      </c>
      <c r="G137" t="s">
        <v>19</v>
      </c>
      <c r="H137" t="s">
        <v>83</v>
      </c>
      <c r="I137" t="s">
        <v>425</v>
      </c>
      <c r="J137">
        <v>66</v>
      </c>
      <c r="K137" t="s">
        <v>85</v>
      </c>
      <c r="L137" t="s">
        <v>86</v>
      </c>
      <c r="M137" t="s">
        <v>87</v>
      </c>
      <c r="N137">
        <v>2</v>
      </c>
      <c r="O137" s="1">
        <v>44531.575960648152</v>
      </c>
      <c r="P137" s="1">
        <v>44531.614016203705</v>
      </c>
      <c r="Q137">
        <v>1986</v>
      </c>
      <c r="R137">
        <v>1302</v>
      </c>
      <c r="S137" t="b">
        <v>0</v>
      </c>
      <c r="T137" t="s">
        <v>88</v>
      </c>
      <c r="U137" t="b">
        <v>0</v>
      </c>
      <c r="V137" t="s">
        <v>151</v>
      </c>
      <c r="W137" s="1">
        <v>44531.607777777775</v>
      </c>
      <c r="X137">
        <v>1090</v>
      </c>
      <c r="Y137">
        <v>64</v>
      </c>
      <c r="Z137">
        <v>0</v>
      </c>
      <c r="AA137">
        <v>64</v>
      </c>
      <c r="AB137">
        <v>0</v>
      </c>
      <c r="AC137">
        <v>32</v>
      </c>
      <c r="AD137">
        <v>2</v>
      </c>
      <c r="AE137">
        <v>0</v>
      </c>
      <c r="AF137">
        <v>0</v>
      </c>
      <c r="AG137">
        <v>0</v>
      </c>
      <c r="AH137" t="s">
        <v>163</v>
      </c>
      <c r="AI137" s="1">
        <v>44531.614016203705</v>
      </c>
      <c r="AJ137">
        <v>188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426</v>
      </c>
      <c r="B138" t="s">
        <v>80</v>
      </c>
      <c r="C138" t="s">
        <v>427</v>
      </c>
      <c r="D138" t="s">
        <v>82</v>
      </c>
      <c r="E138" s="2" t="str">
        <f>HYPERLINK("capsilon://?command=openfolder&amp;siteaddress=FAM.docvelocity-na8.net&amp;folderid=FX074B34D2-A169-4A58-28F7-38414CF29C5D","FX211268")</f>
        <v>FX211268</v>
      </c>
      <c r="F138" t="s">
        <v>19</v>
      </c>
      <c r="G138" t="s">
        <v>19</v>
      </c>
      <c r="H138" t="s">
        <v>83</v>
      </c>
      <c r="I138" t="s">
        <v>428</v>
      </c>
      <c r="J138">
        <v>144</v>
      </c>
      <c r="K138" t="s">
        <v>85</v>
      </c>
      <c r="L138" t="s">
        <v>86</v>
      </c>
      <c r="M138" t="s">
        <v>87</v>
      </c>
      <c r="N138">
        <v>1</v>
      </c>
      <c r="O138" s="1">
        <v>44531.600497685184</v>
      </c>
      <c r="P138" s="1">
        <v>44532.176527777781</v>
      </c>
      <c r="Q138">
        <v>47898</v>
      </c>
      <c r="R138">
        <v>1871</v>
      </c>
      <c r="S138" t="b">
        <v>0</v>
      </c>
      <c r="T138" t="s">
        <v>88</v>
      </c>
      <c r="U138" t="b">
        <v>0</v>
      </c>
      <c r="V138" t="s">
        <v>144</v>
      </c>
      <c r="W138" s="1">
        <v>44532.176527777781</v>
      </c>
      <c r="X138">
        <v>910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144</v>
      </c>
      <c r="AE138">
        <v>120</v>
      </c>
      <c r="AF138">
        <v>0</v>
      </c>
      <c r="AG138">
        <v>9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429</v>
      </c>
      <c r="B139" t="s">
        <v>80</v>
      </c>
      <c r="C139" t="s">
        <v>430</v>
      </c>
      <c r="D139" t="s">
        <v>82</v>
      </c>
      <c r="E139" s="2" t="str">
        <f>HYPERLINK("capsilon://?command=openfolder&amp;siteaddress=FAM.docvelocity-na8.net&amp;folderid=FXA7A48469-4C4A-9682-5490-F5CA37A5EF69","FX211114520")</f>
        <v>FX211114520</v>
      </c>
      <c r="F139" t="s">
        <v>19</v>
      </c>
      <c r="G139" t="s">
        <v>19</v>
      </c>
      <c r="H139" t="s">
        <v>83</v>
      </c>
      <c r="I139" t="s">
        <v>431</v>
      </c>
      <c r="J139">
        <v>96</v>
      </c>
      <c r="K139" t="s">
        <v>85</v>
      </c>
      <c r="L139" t="s">
        <v>86</v>
      </c>
      <c r="M139" t="s">
        <v>87</v>
      </c>
      <c r="N139">
        <v>2</v>
      </c>
      <c r="O139" s="1">
        <v>44531.610625000001</v>
      </c>
      <c r="P139" s="1">
        <v>44531.690405092595</v>
      </c>
      <c r="Q139">
        <v>5958</v>
      </c>
      <c r="R139">
        <v>935</v>
      </c>
      <c r="S139" t="b">
        <v>0</v>
      </c>
      <c r="T139" t="s">
        <v>88</v>
      </c>
      <c r="U139" t="b">
        <v>0</v>
      </c>
      <c r="V139" t="s">
        <v>155</v>
      </c>
      <c r="W139" s="1">
        <v>44531.62</v>
      </c>
      <c r="X139">
        <v>399</v>
      </c>
      <c r="Y139">
        <v>91</v>
      </c>
      <c r="Z139">
        <v>0</v>
      </c>
      <c r="AA139">
        <v>91</v>
      </c>
      <c r="AB139">
        <v>0</v>
      </c>
      <c r="AC139">
        <v>41</v>
      </c>
      <c r="AD139">
        <v>5</v>
      </c>
      <c r="AE139">
        <v>0</v>
      </c>
      <c r="AF139">
        <v>0</v>
      </c>
      <c r="AG139">
        <v>0</v>
      </c>
      <c r="AH139" t="s">
        <v>167</v>
      </c>
      <c r="AI139" s="1">
        <v>44531.690405092595</v>
      </c>
      <c r="AJ139">
        <v>527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5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432</v>
      </c>
      <c r="B140" t="s">
        <v>80</v>
      </c>
      <c r="C140" t="s">
        <v>433</v>
      </c>
      <c r="D140" t="s">
        <v>82</v>
      </c>
      <c r="E140" s="2" t="str">
        <f>HYPERLINK("capsilon://?command=openfolder&amp;siteaddress=FAM.docvelocity-na8.net&amp;folderid=FX04D29698-9BE9-52D1-C492-33764EC407AB","FX211114964")</f>
        <v>FX211114964</v>
      </c>
      <c r="F140" t="s">
        <v>19</v>
      </c>
      <c r="G140" t="s">
        <v>19</v>
      </c>
      <c r="H140" t="s">
        <v>83</v>
      </c>
      <c r="I140" t="s">
        <v>434</v>
      </c>
      <c r="J140">
        <v>60</v>
      </c>
      <c r="K140" t="s">
        <v>85</v>
      </c>
      <c r="L140" t="s">
        <v>86</v>
      </c>
      <c r="M140" t="s">
        <v>87</v>
      </c>
      <c r="N140">
        <v>1</v>
      </c>
      <c r="O140" s="1">
        <v>44531.611145833333</v>
      </c>
      <c r="P140" s="1">
        <v>44532.179189814815</v>
      </c>
      <c r="Q140">
        <v>48412</v>
      </c>
      <c r="R140">
        <v>667</v>
      </c>
      <c r="S140" t="b">
        <v>0</v>
      </c>
      <c r="T140" t="s">
        <v>88</v>
      </c>
      <c r="U140" t="b">
        <v>0</v>
      </c>
      <c r="V140" t="s">
        <v>144</v>
      </c>
      <c r="W140" s="1">
        <v>44532.179189814815</v>
      </c>
      <c r="X140">
        <v>229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60</v>
      </c>
      <c r="AE140">
        <v>48</v>
      </c>
      <c r="AF140">
        <v>0</v>
      </c>
      <c r="AG140">
        <v>7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435</v>
      </c>
      <c r="B141" t="s">
        <v>80</v>
      </c>
      <c r="C141" t="s">
        <v>430</v>
      </c>
      <c r="D141" t="s">
        <v>82</v>
      </c>
      <c r="E141" s="2" t="str">
        <f>HYPERLINK("capsilon://?command=openfolder&amp;siteaddress=FAM.docvelocity-na8.net&amp;folderid=FXA7A48469-4C4A-9682-5490-F5CA37A5EF69","FX211114520")</f>
        <v>FX211114520</v>
      </c>
      <c r="F141" t="s">
        <v>19</v>
      </c>
      <c r="G141" t="s">
        <v>19</v>
      </c>
      <c r="H141" t="s">
        <v>83</v>
      </c>
      <c r="I141" t="s">
        <v>436</v>
      </c>
      <c r="J141">
        <v>28</v>
      </c>
      <c r="K141" t="s">
        <v>85</v>
      </c>
      <c r="L141" t="s">
        <v>86</v>
      </c>
      <c r="M141" t="s">
        <v>87</v>
      </c>
      <c r="N141">
        <v>2</v>
      </c>
      <c r="O141" s="1">
        <v>44531.611342592594</v>
      </c>
      <c r="P141" s="1">
        <v>44531.692129629628</v>
      </c>
      <c r="Q141">
        <v>6763</v>
      </c>
      <c r="R141">
        <v>217</v>
      </c>
      <c r="S141" t="b">
        <v>0</v>
      </c>
      <c r="T141" t="s">
        <v>88</v>
      </c>
      <c r="U141" t="b">
        <v>0</v>
      </c>
      <c r="V141" t="s">
        <v>265</v>
      </c>
      <c r="W141" s="1">
        <v>44531.617314814815</v>
      </c>
      <c r="X141">
        <v>69</v>
      </c>
      <c r="Y141">
        <v>21</v>
      </c>
      <c r="Z141">
        <v>0</v>
      </c>
      <c r="AA141">
        <v>21</v>
      </c>
      <c r="AB141">
        <v>0</v>
      </c>
      <c r="AC141">
        <v>3</v>
      </c>
      <c r="AD141">
        <v>7</v>
      </c>
      <c r="AE141">
        <v>0</v>
      </c>
      <c r="AF141">
        <v>0</v>
      </c>
      <c r="AG141">
        <v>0</v>
      </c>
      <c r="AH141" t="s">
        <v>167</v>
      </c>
      <c r="AI141" s="1">
        <v>44531.692129629628</v>
      </c>
      <c r="AJ141">
        <v>148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7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437</v>
      </c>
      <c r="B142" t="s">
        <v>80</v>
      </c>
      <c r="C142" t="s">
        <v>430</v>
      </c>
      <c r="D142" t="s">
        <v>82</v>
      </c>
      <c r="E142" s="2" t="str">
        <f>HYPERLINK("capsilon://?command=openfolder&amp;siteaddress=FAM.docvelocity-na8.net&amp;folderid=FXA7A48469-4C4A-9682-5490-F5CA37A5EF69","FX211114520")</f>
        <v>FX211114520</v>
      </c>
      <c r="F142" t="s">
        <v>19</v>
      </c>
      <c r="G142" t="s">
        <v>19</v>
      </c>
      <c r="H142" t="s">
        <v>83</v>
      </c>
      <c r="I142" t="s">
        <v>438</v>
      </c>
      <c r="J142">
        <v>28</v>
      </c>
      <c r="K142" t="s">
        <v>85</v>
      </c>
      <c r="L142" t="s">
        <v>86</v>
      </c>
      <c r="M142" t="s">
        <v>87</v>
      </c>
      <c r="N142">
        <v>2</v>
      </c>
      <c r="O142" s="1">
        <v>44531.612986111111</v>
      </c>
      <c r="P142" s="1">
        <v>44531.693807870368</v>
      </c>
      <c r="Q142">
        <v>6706</v>
      </c>
      <c r="R142">
        <v>277</v>
      </c>
      <c r="S142" t="b">
        <v>0</v>
      </c>
      <c r="T142" t="s">
        <v>88</v>
      </c>
      <c r="U142" t="b">
        <v>0</v>
      </c>
      <c r="V142" t="s">
        <v>265</v>
      </c>
      <c r="W142" s="1">
        <v>44531.622997685183</v>
      </c>
      <c r="X142">
        <v>133</v>
      </c>
      <c r="Y142">
        <v>21</v>
      </c>
      <c r="Z142">
        <v>0</v>
      </c>
      <c r="AA142">
        <v>21</v>
      </c>
      <c r="AB142">
        <v>0</v>
      </c>
      <c r="AC142">
        <v>8</v>
      </c>
      <c r="AD142">
        <v>7</v>
      </c>
      <c r="AE142">
        <v>0</v>
      </c>
      <c r="AF142">
        <v>0</v>
      </c>
      <c r="AG142">
        <v>0</v>
      </c>
      <c r="AH142" t="s">
        <v>167</v>
      </c>
      <c r="AI142" s="1">
        <v>44531.693807870368</v>
      </c>
      <c r="AJ142">
        <v>144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7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439</v>
      </c>
      <c r="B143" t="s">
        <v>80</v>
      </c>
      <c r="C143" t="s">
        <v>430</v>
      </c>
      <c r="D143" t="s">
        <v>82</v>
      </c>
      <c r="E143" s="2" t="str">
        <f>HYPERLINK("capsilon://?command=openfolder&amp;siteaddress=FAM.docvelocity-na8.net&amp;folderid=FXA7A48469-4C4A-9682-5490-F5CA37A5EF69","FX211114520")</f>
        <v>FX211114520</v>
      </c>
      <c r="F143" t="s">
        <v>19</v>
      </c>
      <c r="G143" t="s">
        <v>19</v>
      </c>
      <c r="H143" t="s">
        <v>83</v>
      </c>
      <c r="I143" t="s">
        <v>440</v>
      </c>
      <c r="J143">
        <v>37</v>
      </c>
      <c r="K143" t="s">
        <v>85</v>
      </c>
      <c r="L143" t="s">
        <v>86</v>
      </c>
      <c r="M143" t="s">
        <v>87</v>
      </c>
      <c r="N143">
        <v>2</v>
      </c>
      <c r="O143" s="1">
        <v>44531.613321759258</v>
      </c>
      <c r="P143" s="1">
        <v>44531.696562500001</v>
      </c>
      <c r="Q143">
        <v>6837</v>
      </c>
      <c r="R143">
        <v>355</v>
      </c>
      <c r="S143" t="b">
        <v>0</v>
      </c>
      <c r="T143" t="s">
        <v>88</v>
      </c>
      <c r="U143" t="b">
        <v>0</v>
      </c>
      <c r="V143" t="s">
        <v>265</v>
      </c>
      <c r="W143" s="1">
        <v>44531.624374999999</v>
      </c>
      <c r="X143">
        <v>118</v>
      </c>
      <c r="Y143">
        <v>41</v>
      </c>
      <c r="Z143">
        <v>0</v>
      </c>
      <c r="AA143">
        <v>41</v>
      </c>
      <c r="AB143">
        <v>0</v>
      </c>
      <c r="AC143">
        <v>24</v>
      </c>
      <c r="AD143">
        <v>-4</v>
      </c>
      <c r="AE143">
        <v>0</v>
      </c>
      <c r="AF143">
        <v>0</v>
      </c>
      <c r="AG143">
        <v>0</v>
      </c>
      <c r="AH143" t="s">
        <v>167</v>
      </c>
      <c r="AI143" s="1">
        <v>44531.696562500001</v>
      </c>
      <c r="AJ143">
        <v>237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-4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441</v>
      </c>
      <c r="B144" t="s">
        <v>80</v>
      </c>
      <c r="C144" t="s">
        <v>430</v>
      </c>
      <c r="D144" t="s">
        <v>82</v>
      </c>
      <c r="E144" s="2" t="str">
        <f>HYPERLINK("capsilon://?command=openfolder&amp;siteaddress=FAM.docvelocity-na8.net&amp;folderid=FXA7A48469-4C4A-9682-5490-F5CA37A5EF69","FX211114520")</f>
        <v>FX211114520</v>
      </c>
      <c r="F144" t="s">
        <v>19</v>
      </c>
      <c r="G144" t="s">
        <v>19</v>
      </c>
      <c r="H144" t="s">
        <v>83</v>
      </c>
      <c r="I144" t="s">
        <v>442</v>
      </c>
      <c r="J144">
        <v>28</v>
      </c>
      <c r="K144" t="s">
        <v>85</v>
      </c>
      <c r="L144" t="s">
        <v>86</v>
      </c>
      <c r="M144" t="s">
        <v>87</v>
      </c>
      <c r="N144">
        <v>2</v>
      </c>
      <c r="O144" s="1">
        <v>44531.613703703704</v>
      </c>
      <c r="P144" s="1">
        <v>44531.69866898148</v>
      </c>
      <c r="Q144">
        <v>7045</v>
      </c>
      <c r="R144">
        <v>296</v>
      </c>
      <c r="S144" t="b">
        <v>0</v>
      </c>
      <c r="T144" t="s">
        <v>88</v>
      </c>
      <c r="U144" t="b">
        <v>0</v>
      </c>
      <c r="V144" t="s">
        <v>265</v>
      </c>
      <c r="W144" s="1">
        <v>44531.62572916667</v>
      </c>
      <c r="X144">
        <v>116</v>
      </c>
      <c r="Y144">
        <v>21</v>
      </c>
      <c r="Z144">
        <v>0</v>
      </c>
      <c r="AA144">
        <v>21</v>
      </c>
      <c r="AB144">
        <v>0</v>
      </c>
      <c r="AC144">
        <v>18</v>
      </c>
      <c r="AD144">
        <v>7</v>
      </c>
      <c r="AE144">
        <v>0</v>
      </c>
      <c r="AF144">
        <v>0</v>
      </c>
      <c r="AG144">
        <v>0</v>
      </c>
      <c r="AH144" t="s">
        <v>167</v>
      </c>
      <c r="AI144" s="1">
        <v>44531.69866898148</v>
      </c>
      <c r="AJ144">
        <v>180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443</v>
      </c>
      <c r="B145" t="s">
        <v>80</v>
      </c>
      <c r="C145" t="s">
        <v>430</v>
      </c>
      <c r="D145" t="s">
        <v>82</v>
      </c>
      <c r="E145" s="2" t="str">
        <f>HYPERLINK("capsilon://?command=openfolder&amp;siteaddress=FAM.docvelocity-na8.net&amp;folderid=FXA7A48469-4C4A-9682-5490-F5CA37A5EF69","FX211114520")</f>
        <v>FX211114520</v>
      </c>
      <c r="F145" t="s">
        <v>19</v>
      </c>
      <c r="G145" t="s">
        <v>19</v>
      </c>
      <c r="H145" t="s">
        <v>83</v>
      </c>
      <c r="I145" t="s">
        <v>444</v>
      </c>
      <c r="J145">
        <v>37</v>
      </c>
      <c r="K145" t="s">
        <v>85</v>
      </c>
      <c r="L145" t="s">
        <v>86</v>
      </c>
      <c r="M145" t="s">
        <v>87</v>
      </c>
      <c r="N145">
        <v>1</v>
      </c>
      <c r="O145" s="1">
        <v>44531.615567129629</v>
      </c>
      <c r="P145" s="1">
        <v>44532.188171296293</v>
      </c>
      <c r="Q145">
        <v>48549</v>
      </c>
      <c r="R145">
        <v>924</v>
      </c>
      <c r="S145" t="b">
        <v>0</v>
      </c>
      <c r="T145" t="s">
        <v>88</v>
      </c>
      <c r="U145" t="b">
        <v>0</v>
      </c>
      <c r="V145" t="s">
        <v>144</v>
      </c>
      <c r="W145" s="1">
        <v>44532.188171296293</v>
      </c>
      <c r="X145">
        <v>775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37</v>
      </c>
      <c r="AE145">
        <v>32</v>
      </c>
      <c r="AF145">
        <v>0</v>
      </c>
      <c r="AG145">
        <v>2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445</v>
      </c>
      <c r="B146" t="s">
        <v>80</v>
      </c>
      <c r="C146" t="s">
        <v>430</v>
      </c>
      <c r="D146" t="s">
        <v>82</v>
      </c>
      <c r="E146" s="2" t="str">
        <f>HYPERLINK("capsilon://?command=openfolder&amp;siteaddress=FAM.docvelocity-na8.net&amp;folderid=FXA7A48469-4C4A-9682-5490-F5CA37A5EF69","FX211114520")</f>
        <v>FX211114520</v>
      </c>
      <c r="F146" t="s">
        <v>19</v>
      </c>
      <c r="G146" t="s">
        <v>19</v>
      </c>
      <c r="H146" t="s">
        <v>83</v>
      </c>
      <c r="I146" t="s">
        <v>446</v>
      </c>
      <c r="J146">
        <v>28</v>
      </c>
      <c r="K146" t="s">
        <v>85</v>
      </c>
      <c r="L146" t="s">
        <v>86</v>
      </c>
      <c r="M146" t="s">
        <v>87</v>
      </c>
      <c r="N146">
        <v>1</v>
      </c>
      <c r="O146" s="1">
        <v>44531.615636574075</v>
      </c>
      <c r="P146" s="1">
        <v>44532.190740740742</v>
      </c>
      <c r="Q146">
        <v>49321</v>
      </c>
      <c r="R146">
        <v>368</v>
      </c>
      <c r="S146" t="b">
        <v>0</v>
      </c>
      <c r="T146" t="s">
        <v>88</v>
      </c>
      <c r="U146" t="b">
        <v>0</v>
      </c>
      <c r="V146" t="s">
        <v>144</v>
      </c>
      <c r="W146" s="1">
        <v>44532.190740740742</v>
      </c>
      <c r="X146">
        <v>222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28</v>
      </c>
      <c r="AE146">
        <v>21</v>
      </c>
      <c r="AF146">
        <v>0</v>
      </c>
      <c r="AG146">
        <v>2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447</v>
      </c>
      <c r="B147" t="s">
        <v>80</v>
      </c>
      <c r="C147" t="s">
        <v>391</v>
      </c>
      <c r="D147" t="s">
        <v>82</v>
      </c>
      <c r="E147" s="2" t="str">
        <f>HYPERLINK("capsilon://?command=openfolder&amp;siteaddress=FAM.docvelocity-na8.net&amp;folderid=FX77070EF4-0B88-ADAA-B59F-C9FDB77B075B","FX211114698")</f>
        <v>FX211114698</v>
      </c>
      <c r="F147" t="s">
        <v>19</v>
      </c>
      <c r="G147" t="s">
        <v>19</v>
      </c>
      <c r="H147" t="s">
        <v>83</v>
      </c>
      <c r="I147" t="s">
        <v>398</v>
      </c>
      <c r="J147">
        <v>112</v>
      </c>
      <c r="K147" t="s">
        <v>85</v>
      </c>
      <c r="L147" t="s">
        <v>86</v>
      </c>
      <c r="M147" t="s">
        <v>87</v>
      </c>
      <c r="N147">
        <v>2</v>
      </c>
      <c r="O147" s="1">
        <v>44531.616759259261</v>
      </c>
      <c r="P147" s="1">
        <v>44531.684293981481</v>
      </c>
      <c r="Q147">
        <v>4959</v>
      </c>
      <c r="R147">
        <v>876</v>
      </c>
      <c r="S147" t="b">
        <v>0</v>
      </c>
      <c r="T147" t="s">
        <v>88</v>
      </c>
      <c r="U147" t="b">
        <v>1</v>
      </c>
      <c r="V147" t="s">
        <v>265</v>
      </c>
      <c r="W147" s="1">
        <v>44531.621446759258</v>
      </c>
      <c r="X147">
        <v>356</v>
      </c>
      <c r="Y147">
        <v>84</v>
      </c>
      <c r="Z147">
        <v>0</v>
      </c>
      <c r="AA147">
        <v>84</v>
      </c>
      <c r="AB147">
        <v>0</v>
      </c>
      <c r="AC147">
        <v>38</v>
      </c>
      <c r="AD147">
        <v>28</v>
      </c>
      <c r="AE147">
        <v>0</v>
      </c>
      <c r="AF147">
        <v>0</v>
      </c>
      <c r="AG147">
        <v>0</v>
      </c>
      <c r="AH147" t="s">
        <v>167</v>
      </c>
      <c r="AI147" s="1">
        <v>44531.684293981481</v>
      </c>
      <c r="AJ147">
        <v>447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28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448</v>
      </c>
      <c r="B148" t="s">
        <v>80</v>
      </c>
      <c r="C148" t="s">
        <v>449</v>
      </c>
      <c r="D148" t="s">
        <v>82</v>
      </c>
      <c r="E148" s="2" t="str">
        <f>HYPERLINK("capsilon://?command=openfolder&amp;siteaddress=FAM.docvelocity-na8.net&amp;folderid=FX65EE3118-1FBD-EE34-9FEA-C3E4DE6C5093","FX211114300")</f>
        <v>FX211114300</v>
      </c>
      <c r="F148" t="s">
        <v>19</v>
      </c>
      <c r="G148" t="s">
        <v>19</v>
      </c>
      <c r="H148" t="s">
        <v>83</v>
      </c>
      <c r="I148" t="s">
        <v>450</v>
      </c>
      <c r="J148">
        <v>30</v>
      </c>
      <c r="K148" t="s">
        <v>85</v>
      </c>
      <c r="L148" t="s">
        <v>86</v>
      </c>
      <c r="M148" t="s">
        <v>87</v>
      </c>
      <c r="N148">
        <v>2</v>
      </c>
      <c r="O148" s="1">
        <v>44531.617268518516</v>
      </c>
      <c r="P148" s="1">
        <v>44531.700254629628</v>
      </c>
      <c r="Q148">
        <v>6996</v>
      </c>
      <c r="R148">
        <v>174</v>
      </c>
      <c r="S148" t="b">
        <v>0</v>
      </c>
      <c r="T148" t="s">
        <v>88</v>
      </c>
      <c r="U148" t="b">
        <v>0</v>
      </c>
      <c r="V148" t="s">
        <v>265</v>
      </c>
      <c r="W148" s="1">
        <v>44531.627268518518</v>
      </c>
      <c r="X148">
        <v>38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21</v>
      </c>
      <c r="AE148">
        <v>0</v>
      </c>
      <c r="AF148">
        <v>0</v>
      </c>
      <c r="AG148">
        <v>0</v>
      </c>
      <c r="AH148" t="s">
        <v>167</v>
      </c>
      <c r="AI148" s="1">
        <v>44531.700254629628</v>
      </c>
      <c r="AJ148">
        <v>136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21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451</v>
      </c>
      <c r="B149" t="s">
        <v>80</v>
      </c>
      <c r="C149" t="s">
        <v>452</v>
      </c>
      <c r="D149" t="s">
        <v>82</v>
      </c>
      <c r="E149" s="2" t="str">
        <f>HYPERLINK("capsilon://?command=openfolder&amp;siteaddress=FAM.docvelocity-na8.net&amp;folderid=FX40FF24DB-31BB-C5E8-7323-399D5C84FFC1","FX211114182")</f>
        <v>FX211114182</v>
      </c>
      <c r="F149" t="s">
        <v>19</v>
      </c>
      <c r="G149" t="s">
        <v>19</v>
      </c>
      <c r="H149" t="s">
        <v>83</v>
      </c>
      <c r="I149" t="s">
        <v>453</v>
      </c>
      <c r="J149">
        <v>90</v>
      </c>
      <c r="K149" t="s">
        <v>85</v>
      </c>
      <c r="L149" t="s">
        <v>86</v>
      </c>
      <c r="M149" t="s">
        <v>87</v>
      </c>
      <c r="N149">
        <v>1</v>
      </c>
      <c r="O149" s="1">
        <v>44531.618368055555</v>
      </c>
      <c r="P149" s="1">
        <v>44532.194594907407</v>
      </c>
      <c r="Q149">
        <v>49326</v>
      </c>
      <c r="R149">
        <v>460</v>
      </c>
      <c r="S149" t="b">
        <v>0</v>
      </c>
      <c r="T149" t="s">
        <v>88</v>
      </c>
      <c r="U149" t="b">
        <v>0</v>
      </c>
      <c r="V149" t="s">
        <v>144</v>
      </c>
      <c r="W149" s="1">
        <v>44532.194594907407</v>
      </c>
      <c r="X149">
        <v>332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90</v>
      </c>
      <c r="AE149">
        <v>78</v>
      </c>
      <c r="AF149">
        <v>0</v>
      </c>
      <c r="AG149">
        <v>7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454</v>
      </c>
      <c r="B150" t="s">
        <v>80</v>
      </c>
      <c r="C150" t="s">
        <v>400</v>
      </c>
      <c r="D150" t="s">
        <v>82</v>
      </c>
      <c r="E150" s="2" t="str">
        <f>HYPERLINK("capsilon://?command=openfolder&amp;siteaddress=FAM.docvelocity-na8.net&amp;folderid=FXE1A5449C-9181-9733-2566-40064F2367AB","FX21125")</f>
        <v>FX21125</v>
      </c>
      <c r="F150" t="s">
        <v>19</v>
      </c>
      <c r="G150" t="s">
        <v>19</v>
      </c>
      <c r="H150" t="s">
        <v>83</v>
      </c>
      <c r="I150" t="s">
        <v>455</v>
      </c>
      <c r="J150">
        <v>71</v>
      </c>
      <c r="K150" t="s">
        <v>85</v>
      </c>
      <c r="L150" t="s">
        <v>86</v>
      </c>
      <c r="M150" t="s">
        <v>87</v>
      </c>
      <c r="N150">
        <v>2</v>
      </c>
      <c r="O150" s="1">
        <v>44531.618807870371</v>
      </c>
      <c r="P150" s="1">
        <v>44531.703287037039</v>
      </c>
      <c r="Q150">
        <v>6417</v>
      </c>
      <c r="R150">
        <v>882</v>
      </c>
      <c r="S150" t="b">
        <v>0</v>
      </c>
      <c r="T150" t="s">
        <v>88</v>
      </c>
      <c r="U150" t="b">
        <v>0</v>
      </c>
      <c r="V150" t="s">
        <v>265</v>
      </c>
      <c r="W150" s="1">
        <v>44531.633333333331</v>
      </c>
      <c r="X150">
        <v>489</v>
      </c>
      <c r="Y150">
        <v>64</v>
      </c>
      <c r="Z150">
        <v>0</v>
      </c>
      <c r="AA150">
        <v>64</v>
      </c>
      <c r="AB150">
        <v>0</v>
      </c>
      <c r="AC150">
        <v>15</v>
      </c>
      <c r="AD150">
        <v>7</v>
      </c>
      <c r="AE150">
        <v>0</v>
      </c>
      <c r="AF150">
        <v>0</v>
      </c>
      <c r="AG150">
        <v>0</v>
      </c>
      <c r="AH150" t="s">
        <v>109</v>
      </c>
      <c r="AI150" s="1">
        <v>44531.703287037039</v>
      </c>
      <c r="AJ150">
        <v>393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456</v>
      </c>
      <c r="B151" t="s">
        <v>80</v>
      </c>
      <c r="C151" t="s">
        <v>400</v>
      </c>
      <c r="D151" t="s">
        <v>82</v>
      </c>
      <c r="E151" s="2" t="str">
        <f>HYPERLINK("capsilon://?command=openfolder&amp;siteaddress=FAM.docvelocity-na8.net&amp;folderid=FXE1A5449C-9181-9733-2566-40064F2367AB","FX21125")</f>
        <v>FX21125</v>
      </c>
      <c r="F151" t="s">
        <v>19</v>
      </c>
      <c r="G151" t="s">
        <v>19</v>
      </c>
      <c r="H151" t="s">
        <v>83</v>
      </c>
      <c r="I151" t="s">
        <v>457</v>
      </c>
      <c r="J151">
        <v>71</v>
      </c>
      <c r="K151" t="s">
        <v>85</v>
      </c>
      <c r="L151" t="s">
        <v>86</v>
      </c>
      <c r="M151" t="s">
        <v>87</v>
      </c>
      <c r="N151">
        <v>2</v>
      </c>
      <c r="O151" s="1">
        <v>44531.620497685188</v>
      </c>
      <c r="P151" s="1">
        <v>44531.703310185185</v>
      </c>
      <c r="Q151">
        <v>6704</v>
      </c>
      <c r="R151">
        <v>451</v>
      </c>
      <c r="S151" t="b">
        <v>0</v>
      </c>
      <c r="T151" t="s">
        <v>88</v>
      </c>
      <c r="U151" t="b">
        <v>0</v>
      </c>
      <c r="V151" t="s">
        <v>265</v>
      </c>
      <c r="W151" s="1">
        <v>44531.635520833333</v>
      </c>
      <c r="X151">
        <v>188</v>
      </c>
      <c r="Y151">
        <v>64</v>
      </c>
      <c r="Z151">
        <v>0</v>
      </c>
      <c r="AA151">
        <v>64</v>
      </c>
      <c r="AB151">
        <v>0</v>
      </c>
      <c r="AC151">
        <v>12</v>
      </c>
      <c r="AD151">
        <v>7</v>
      </c>
      <c r="AE151">
        <v>0</v>
      </c>
      <c r="AF151">
        <v>0</v>
      </c>
      <c r="AG151">
        <v>0</v>
      </c>
      <c r="AH151" t="s">
        <v>167</v>
      </c>
      <c r="AI151" s="1">
        <v>44531.703310185185</v>
      </c>
      <c r="AJ151">
        <v>263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458</v>
      </c>
      <c r="B152" t="s">
        <v>80</v>
      </c>
      <c r="C152" t="s">
        <v>459</v>
      </c>
      <c r="D152" t="s">
        <v>82</v>
      </c>
      <c r="E152" s="2" t="str">
        <f>HYPERLINK("capsilon://?command=openfolder&amp;siteaddress=FAM.docvelocity-na8.net&amp;folderid=FXBB5019E3-07D2-02A6-2AAC-C6D3FAEF2DA0","FX211113157")</f>
        <v>FX211113157</v>
      </c>
      <c r="F152" t="s">
        <v>19</v>
      </c>
      <c r="G152" t="s">
        <v>19</v>
      </c>
      <c r="H152" t="s">
        <v>83</v>
      </c>
      <c r="I152" t="s">
        <v>460</v>
      </c>
      <c r="J152">
        <v>82</v>
      </c>
      <c r="K152" t="s">
        <v>85</v>
      </c>
      <c r="L152" t="s">
        <v>86</v>
      </c>
      <c r="M152" t="s">
        <v>87</v>
      </c>
      <c r="N152">
        <v>1</v>
      </c>
      <c r="O152" s="1">
        <v>44531.623495370368</v>
      </c>
      <c r="P152" s="1">
        <v>44532.199699074074</v>
      </c>
      <c r="Q152">
        <v>49171</v>
      </c>
      <c r="R152">
        <v>613</v>
      </c>
      <c r="S152" t="b">
        <v>0</v>
      </c>
      <c r="T152" t="s">
        <v>88</v>
      </c>
      <c r="U152" t="b">
        <v>0</v>
      </c>
      <c r="V152" t="s">
        <v>144</v>
      </c>
      <c r="W152" s="1">
        <v>44532.199699074074</v>
      </c>
      <c r="X152">
        <v>440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82</v>
      </c>
      <c r="AE152">
        <v>77</v>
      </c>
      <c r="AF152">
        <v>0</v>
      </c>
      <c r="AG152">
        <v>4</v>
      </c>
      <c r="AH152" t="s">
        <v>88</v>
      </c>
      <c r="AI152" t="s">
        <v>88</v>
      </c>
      <c r="AJ152" t="s">
        <v>88</v>
      </c>
      <c r="AK152" t="s">
        <v>88</v>
      </c>
      <c r="AL152" t="s">
        <v>88</v>
      </c>
      <c r="AM152" t="s">
        <v>88</v>
      </c>
      <c r="AN152" t="s">
        <v>88</v>
      </c>
      <c r="AO152" t="s">
        <v>88</v>
      </c>
      <c r="AP152" t="s">
        <v>88</v>
      </c>
      <c r="AQ152" t="s">
        <v>88</v>
      </c>
      <c r="AR152" t="s">
        <v>88</v>
      </c>
      <c r="AS152" t="s">
        <v>88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461</v>
      </c>
      <c r="B153" t="s">
        <v>80</v>
      </c>
      <c r="C153" t="s">
        <v>459</v>
      </c>
      <c r="D153" t="s">
        <v>82</v>
      </c>
      <c r="E153" s="2" t="str">
        <f>HYPERLINK("capsilon://?command=openfolder&amp;siteaddress=FAM.docvelocity-na8.net&amp;folderid=FXBB5019E3-07D2-02A6-2AAC-C6D3FAEF2DA0","FX211113157")</f>
        <v>FX211113157</v>
      </c>
      <c r="F153" t="s">
        <v>19</v>
      </c>
      <c r="G153" t="s">
        <v>19</v>
      </c>
      <c r="H153" t="s">
        <v>83</v>
      </c>
      <c r="I153" t="s">
        <v>462</v>
      </c>
      <c r="J153">
        <v>28</v>
      </c>
      <c r="K153" t="s">
        <v>85</v>
      </c>
      <c r="L153" t="s">
        <v>86</v>
      </c>
      <c r="M153" t="s">
        <v>87</v>
      </c>
      <c r="N153">
        <v>2</v>
      </c>
      <c r="O153" s="1">
        <v>44531.62394675926</v>
      </c>
      <c r="P153" s="1">
        <v>44531.707326388889</v>
      </c>
      <c r="Q153">
        <v>6724</v>
      </c>
      <c r="R153">
        <v>480</v>
      </c>
      <c r="S153" t="b">
        <v>0</v>
      </c>
      <c r="T153" t="s">
        <v>88</v>
      </c>
      <c r="U153" t="b">
        <v>0</v>
      </c>
      <c r="V153" t="s">
        <v>265</v>
      </c>
      <c r="W153" s="1">
        <v>44531.68</v>
      </c>
      <c r="X153">
        <v>198</v>
      </c>
      <c r="Y153">
        <v>21</v>
      </c>
      <c r="Z153">
        <v>0</v>
      </c>
      <c r="AA153">
        <v>21</v>
      </c>
      <c r="AB153">
        <v>0</v>
      </c>
      <c r="AC153">
        <v>11</v>
      </c>
      <c r="AD153">
        <v>7</v>
      </c>
      <c r="AE153">
        <v>0</v>
      </c>
      <c r="AF153">
        <v>0</v>
      </c>
      <c r="AG153">
        <v>0</v>
      </c>
      <c r="AH153" t="s">
        <v>167</v>
      </c>
      <c r="AI153" s="1">
        <v>44531.707326388889</v>
      </c>
      <c r="AJ153">
        <v>212</v>
      </c>
      <c r="AK153">
        <v>3</v>
      </c>
      <c r="AL153">
        <v>0</v>
      </c>
      <c r="AM153">
        <v>3</v>
      </c>
      <c r="AN153">
        <v>0</v>
      </c>
      <c r="AO153">
        <v>3</v>
      </c>
      <c r="AP153">
        <v>4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463</v>
      </c>
      <c r="B154" t="s">
        <v>80</v>
      </c>
      <c r="C154" t="s">
        <v>464</v>
      </c>
      <c r="D154" t="s">
        <v>82</v>
      </c>
      <c r="E154" s="2" t="str">
        <f>HYPERLINK("capsilon://?command=openfolder&amp;siteaddress=FAM.docvelocity-na8.net&amp;folderid=FX103E5B1D-7E4A-D70D-A0C6-CDE8ED25036A","FX211114361")</f>
        <v>FX211114361</v>
      </c>
      <c r="F154" t="s">
        <v>19</v>
      </c>
      <c r="G154" t="s">
        <v>19</v>
      </c>
      <c r="H154" t="s">
        <v>83</v>
      </c>
      <c r="I154" t="s">
        <v>465</v>
      </c>
      <c r="J154">
        <v>60</v>
      </c>
      <c r="K154" t="s">
        <v>85</v>
      </c>
      <c r="L154" t="s">
        <v>86</v>
      </c>
      <c r="M154" t="s">
        <v>87</v>
      </c>
      <c r="N154">
        <v>1</v>
      </c>
      <c r="O154" s="1">
        <v>44531.636493055557</v>
      </c>
      <c r="P154" s="1">
        <v>44532.201145833336</v>
      </c>
      <c r="Q154">
        <v>48546</v>
      </c>
      <c r="R154">
        <v>240</v>
      </c>
      <c r="S154" t="b">
        <v>0</v>
      </c>
      <c r="T154" t="s">
        <v>88</v>
      </c>
      <c r="U154" t="b">
        <v>0</v>
      </c>
      <c r="V154" t="s">
        <v>144</v>
      </c>
      <c r="W154" s="1">
        <v>44532.201145833336</v>
      </c>
      <c r="X154">
        <v>124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60</v>
      </c>
      <c r="AE154">
        <v>48</v>
      </c>
      <c r="AF154">
        <v>0</v>
      </c>
      <c r="AG154">
        <v>5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466</v>
      </c>
      <c r="B155" t="s">
        <v>80</v>
      </c>
      <c r="C155" t="s">
        <v>467</v>
      </c>
      <c r="D155" t="s">
        <v>82</v>
      </c>
      <c r="E155" s="2" t="str">
        <f>HYPERLINK("capsilon://?command=openfolder&amp;siteaddress=FAM.docvelocity-na8.net&amp;folderid=FXB1BEC3F8-418E-EE84-C7CB-F44B52AA16F5","FX21118009")</f>
        <v>FX21118009</v>
      </c>
      <c r="F155" t="s">
        <v>19</v>
      </c>
      <c r="G155" t="s">
        <v>19</v>
      </c>
      <c r="H155" t="s">
        <v>83</v>
      </c>
      <c r="I155" t="s">
        <v>468</v>
      </c>
      <c r="J155">
        <v>144</v>
      </c>
      <c r="K155" t="s">
        <v>85</v>
      </c>
      <c r="L155" t="s">
        <v>86</v>
      </c>
      <c r="M155" t="s">
        <v>87</v>
      </c>
      <c r="N155">
        <v>1</v>
      </c>
      <c r="O155" s="1">
        <v>44531.642048611109</v>
      </c>
      <c r="P155" s="1">
        <v>44532.242581018516</v>
      </c>
      <c r="Q155">
        <v>51113</v>
      </c>
      <c r="R155">
        <v>773</v>
      </c>
      <c r="S155" t="b">
        <v>0</v>
      </c>
      <c r="T155" t="s">
        <v>88</v>
      </c>
      <c r="U155" t="b">
        <v>0</v>
      </c>
      <c r="V155" t="s">
        <v>144</v>
      </c>
      <c r="W155" s="1">
        <v>44532.242581018516</v>
      </c>
      <c r="X155">
        <v>532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144</v>
      </c>
      <c r="AE155">
        <v>120</v>
      </c>
      <c r="AF155">
        <v>0</v>
      </c>
      <c r="AG155">
        <v>8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469</v>
      </c>
      <c r="B156" t="s">
        <v>80</v>
      </c>
      <c r="C156" t="s">
        <v>470</v>
      </c>
      <c r="D156" t="s">
        <v>82</v>
      </c>
      <c r="E156" s="2" t="str">
        <f>HYPERLINK("capsilon://?command=openfolder&amp;siteaddress=FAM.docvelocity-na8.net&amp;folderid=FX29E32563-9B07-A220-A7E3-950D32A549F0","FX211114084")</f>
        <v>FX211114084</v>
      </c>
      <c r="F156" t="s">
        <v>19</v>
      </c>
      <c r="G156" t="s">
        <v>19</v>
      </c>
      <c r="H156" t="s">
        <v>83</v>
      </c>
      <c r="I156" t="s">
        <v>471</v>
      </c>
      <c r="J156">
        <v>28</v>
      </c>
      <c r="K156" t="s">
        <v>85</v>
      </c>
      <c r="L156" t="s">
        <v>86</v>
      </c>
      <c r="M156" t="s">
        <v>87</v>
      </c>
      <c r="N156">
        <v>2</v>
      </c>
      <c r="O156" s="1">
        <v>44531.647245370368</v>
      </c>
      <c r="P156" s="1">
        <v>44531.704861111109</v>
      </c>
      <c r="Q156">
        <v>4795</v>
      </c>
      <c r="R156">
        <v>183</v>
      </c>
      <c r="S156" t="b">
        <v>0</v>
      </c>
      <c r="T156" t="s">
        <v>88</v>
      </c>
      <c r="U156" t="b">
        <v>0</v>
      </c>
      <c r="V156" t="s">
        <v>265</v>
      </c>
      <c r="W156" s="1">
        <v>44531.681273148148</v>
      </c>
      <c r="X156">
        <v>50</v>
      </c>
      <c r="Y156">
        <v>21</v>
      </c>
      <c r="Z156">
        <v>0</v>
      </c>
      <c r="AA156">
        <v>21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 t="s">
        <v>167</v>
      </c>
      <c r="AI156" s="1">
        <v>44531.704861111109</v>
      </c>
      <c r="AJ156">
        <v>133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472</v>
      </c>
      <c r="B157" t="s">
        <v>80</v>
      </c>
      <c r="C157" t="s">
        <v>470</v>
      </c>
      <c r="D157" t="s">
        <v>82</v>
      </c>
      <c r="E157" s="2" t="str">
        <f>HYPERLINK("capsilon://?command=openfolder&amp;siteaddress=FAM.docvelocity-na8.net&amp;folderid=FX29E32563-9B07-A220-A7E3-950D32A549F0","FX211114084")</f>
        <v>FX211114084</v>
      </c>
      <c r="F157" t="s">
        <v>19</v>
      </c>
      <c r="G157" t="s">
        <v>19</v>
      </c>
      <c r="H157" t="s">
        <v>83</v>
      </c>
      <c r="I157" t="s">
        <v>473</v>
      </c>
      <c r="J157">
        <v>173</v>
      </c>
      <c r="K157" t="s">
        <v>85</v>
      </c>
      <c r="L157" t="s">
        <v>86</v>
      </c>
      <c r="M157" t="s">
        <v>87</v>
      </c>
      <c r="N157">
        <v>1</v>
      </c>
      <c r="O157" s="1">
        <v>44531.647349537037</v>
      </c>
      <c r="P157" s="1">
        <v>44532.246527777781</v>
      </c>
      <c r="Q157">
        <v>51069</v>
      </c>
      <c r="R157">
        <v>700</v>
      </c>
      <c r="S157" t="b">
        <v>0</v>
      </c>
      <c r="T157" t="s">
        <v>88</v>
      </c>
      <c r="U157" t="b">
        <v>0</v>
      </c>
      <c r="V157" t="s">
        <v>144</v>
      </c>
      <c r="W157" s="1">
        <v>44532.246527777781</v>
      </c>
      <c r="X157">
        <v>341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173</v>
      </c>
      <c r="AE157">
        <v>161</v>
      </c>
      <c r="AF157">
        <v>0</v>
      </c>
      <c r="AG157">
        <v>5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474</v>
      </c>
      <c r="B158" t="s">
        <v>80</v>
      </c>
      <c r="C158" t="s">
        <v>475</v>
      </c>
      <c r="D158" t="s">
        <v>82</v>
      </c>
      <c r="E158" s="2" t="str">
        <f>HYPERLINK("capsilon://?command=openfolder&amp;siteaddress=FAM.docvelocity-na8.net&amp;folderid=FX3E215CB0-5AF7-0C16-B35F-88E946EBE343","FX211114832")</f>
        <v>FX211114832</v>
      </c>
      <c r="F158" t="s">
        <v>19</v>
      </c>
      <c r="G158" t="s">
        <v>19</v>
      </c>
      <c r="H158" t="s">
        <v>83</v>
      </c>
      <c r="I158" t="s">
        <v>476</v>
      </c>
      <c r="J158">
        <v>142</v>
      </c>
      <c r="K158" t="s">
        <v>85</v>
      </c>
      <c r="L158" t="s">
        <v>86</v>
      </c>
      <c r="M158" t="s">
        <v>87</v>
      </c>
      <c r="N158">
        <v>2</v>
      </c>
      <c r="O158" s="1">
        <v>44531.656481481485</v>
      </c>
      <c r="P158" s="1">
        <v>44531.71466435185</v>
      </c>
      <c r="Q158">
        <v>4147</v>
      </c>
      <c r="R158">
        <v>880</v>
      </c>
      <c r="S158" t="b">
        <v>0</v>
      </c>
      <c r="T158" t="s">
        <v>88</v>
      </c>
      <c r="U158" t="b">
        <v>0</v>
      </c>
      <c r="V158" t="s">
        <v>265</v>
      </c>
      <c r="W158" s="1">
        <v>44531.684432870374</v>
      </c>
      <c r="X158">
        <v>232</v>
      </c>
      <c r="Y158">
        <v>119</v>
      </c>
      <c r="Z158">
        <v>0</v>
      </c>
      <c r="AA158">
        <v>119</v>
      </c>
      <c r="AB158">
        <v>0</v>
      </c>
      <c r="AC158">
        <v>34</v>
      </c>
      <c r="AD158">
        <v>23</v>
      </c>
      <c r="AE158">
        <v>0</v>
      </c>
      <c r="AF158">
        <v>0</v>
      </c>
      <c r="AG158">
        <v>0</v>
      </c>
      <c r="AH158" t="s">
        <v>167</v>
      </c>
      <c r="AI158" s="1">
        <v>44531.71466435185</v>
      </c>
      <c r="AJ158">
        <v>634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23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477</v>
      </c>
      <c r="B159" t="s">
        <v>80</v>
      </c>
      <c r="C159" t="s">
        <v>475</v>
      </c>
      <c r="D159" t="s">
        <v>82</v>
      </c>
      <c r="E159" s="2" t="str">
        <f>HYPERLINK("capsilon://?command=openfolder&amp;siteaddress=FAM.docvelocity-na8.net&amp;folderid=FX3E215CB0-5AF7-0C16-B35F-88E946EBE343","FX211114832")</f>
        <v>FX211114832</v>
      </c>
      <c r="F159" t="s">
        <v>19</v>
      </c>
      <c r="G159" t="s">
        <v>19</v>
      </c>
      <c r="H159" t="s">
        <v>83</v>
      </c>
      <c r="I159" t="s">
        <v>478</v>
      </c>
      <c r="J159">
        <v>142</v>
      </c>
      <c r="K159" t="s">
        <v>85</v>
      </c>
      <c r="L159" t="s">
        <v>86</v>
      </c>
      <c r="M159" t="s">
        <v>87</v>
      </c>
      <c r="N159">
        <v>2</v>
      </c>
      <c r="O159" s="1">
        <v>44531.656631944446</v>
      </c>
      <c r="P159" s="1">
        <v>44531.777824074074</v>
      </c>
      <c r="Q159">
        <v>9196</v>
      </c>
      <c r="R159">
        <v>1275</v>
      </c>
      <c r="S159" t="b">
        <v>0</v>
      </c>
      <c r="T159" t="s">
        <v>88</v>
      </c>
      <c r="U159" t="b">
        <v>0</v>
      </c>
      <c r="V159" t="s">
        <v>265</v>
      </c>
      <c r="W159" s="1">
        <v>44531.688888888886</v>
      </c>
      <c r="X159">
        <v>384</v>
      </c>
      <c r="Y159">
        <v>119</v>
      </c>
      <c r="Z159">
        <v>0</v>
      </c>
      <c r="AA159">
        <v>119</v>
      </c>
      <c r="AB159">
        <v>0</v>
      </c>
      <c r="AC159">
        <v>39</v>
      </c>
      <c r="AD159">
        <v>23</v>
      </c>
      <c r="AE159">
        <v>0</v>
      </c>
      <c r="AF159">
        <v>0</v>
      </c>
      <c r="AG159">
        <v>0</v>
      </c>
      <c r="AH159" t="s">
        <v>109</v>
      </c>
      <c r="AI159" s="1">
        <v>44531.777824074074</v>
      </c>
      <c r="AJ159">
        <v>661</v>
      </c>
      <c r="AK159">
        <v>3</v>
      </c>
      <c r="AL159">
        <v>0</v>
      </c>
      <c r="AM159">
        <v>3</v>
      </c>
      <c r="AN159">
        <v>0</v>
      </c>
      <c r="AO159">
        <v>3</v>
      </c>
      <c r="AP159">
        <v>20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479</v>
      </c>
      <c r="B160" t="s">
        <v>80</v>
      </c>
      <c r="C160" t="s">
        <v>475</v>
      </c>
      <c r="D160" t="s">
        <v>82</v>
      </c>
      <c r="E160" s="2" t="str">
        <f>HYPERLINK("capsilon://?command=openfolder&amp;siteaddress=FAM.docvelocity-na8.net&amp;folderid=FX3E215CB0-5AF7-0C16-B35F-88E946EBE343","FX211114832")</f>
        <v>FX211114832</v>
      </c>
      <c r="F160" t="s">
        <v>19</v>
      </c>
      <c r="G160" t="s">
        <v>19</v>
      </c>
      <c r="H160" t="s">
        <v>83</v>
      </c>
      <c r="I160" t="s">
        <v>480</v>
      </c>
      <c r="J160">
        <v>90</v>
      </c>
      <c r="K160" t="s">
        <v>85</v>
      </c>
      <c r="L160" t="s">
        <v>86</v>
      </c>
      <c r="M160" t="s">
        <v>87</v>
      </c>
      <c r="N160">
        <v>2</v>
      </c>
      <c r="O160" s="1">
        <v>44531.657835648148</v>
      </c>
      <c r="P160" s="1">
        <v>44531.781192129631</v>
      </c>
      <c r="Q160">
        <v>10235</v>
      </c>
      <c r="R160">
        <v>423</v>
      </c>
      <c r="S160" t="b">
        <v>0</v>
      </c>
      <c r="T160" t="s">
        <v>88</v>
      </c>
      <c r="U160" t="b">
        <v>0</v>
      </c>
      <c r="V160" t="s">
        <v>265</v>
      </c>
      <c r="W160" s="1">
        <v>44531.69059027778</v>
      </c>
      <c r="X160">
        <v>133</v>
      </c>
      <c r="Y160">
        <v>64</v>
      </c>
      <c r="Z160">
        <v>0</v>
      </c>
      <c r="AA160">
        <v>64</v>
      </c>
      <c r="AB160">
        <v>0</v>
      </c>
      <c r="AC160">
        <v>3</v>
      </c>
      <c r="AD160">
        <v>26</v>
      </c>
      <c r="AE160">
        <v>0</v>
      </c>
      <c r="AF160">
        <v>0</v>
      </c>
      <c r="AG160">
        <v>0</v>
      </c>
      <c r="AH160" t="s">
        <v>109</v>
      </c>
      <c r="AI160" s="1">
        <v>44531.781192129631</v>
      </c>
      <c r="AJ160">
        <v>290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481</v>
      </c>
      <c r="B161" t="s">
        <v>80</v>
      </c>
      <c r="C161" t="s">
        <v>475</v>
      </c>
      <c r="D161" t="s">
        <v>82</v>
      </c>
      <c r="E161" s="2" t="str">
        <f>HYPERLINK("capsilon://?command=openfolder&amp;siteaddress=FAM.docvelocity-na8.net&amp;folderid=FX3E215CB0-5AF7-0C16-B35F-88E946EBE343","FX211114832")</f>
        <v>FX211114832</v>
      </c>
      <c r="F161" t="s">
        <v>19</v>
      </c>
      <c r="G161" t="s">
        <v>19</v>
      </c>
      <c r="H161" t="s">
        <v>83</v>
      </c>
      <c r="I161" t="s">
        <v>482</v>
      </c>
      <c r="J161">
        <v>85</v>
      </c>
      <c r="K161" t="s">
        <v>85</v>
      </c>
      <c r="L161" t="s">
        <v>86</v>
      </c>
      <c r="M161" t="s">
        <v>87</v>
      </c>
      <c r="N161">
        <v>2</v>
      </c>
      <c r="O161" s="1">
        <v>44531.657939814817</v>
      </c>
      <c r="P161" s="1">
        <v>44531.821145833332</v>
      </c>
      <c r="Q161">
        <v>13767</v>
      </c>
      <c r="R161">
        <v>334</v>
      </c>
      <c r="S161" t="b">
        <v>0</v>
      </c>
      <c r="T161" t="s">
        <v>88</v>
      </c>
      <c r="U161" t="b">
        <v>0</v>
      </c>
      <c r="V161" t="s">
        <v>265</v>
      </c>
      <c r="W161" s="1">
        <v>44531.691689814812</v>
      </c>
      <c r="X161">
        <v>94</v>
      </c>
      <c r="Y161">
        <v>59</v>
      </c>
      <c r="Z161">
        <v>0</v>
      </c>
      <c r="AA161">
        <v>59</v>
      </c>
      <c r="AB161">
        <v>0</v>
      </c>
      <c r="AC161">
        <v>3</v>
      </c>
      <c r="AD161">
        <v>26</v>
      </c>
      <c r="AE161">
        <v>0</v>
      </c>
      <c r="AF161">
        <v>0</v>
      </c>
      <c r="AG161">
        <v>0</v>
      </c>
      <c r="AH161" t="s">
        <v>109</v>
      </c>
      <c r="AI161" s="1">
        <v>44531.821145833332</v>
      </c>
      <c r="AJ161">
        <v>240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26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483</v>
      </c>
      <c r="B162" t="s">
        <v>80</v>
      </c>
      <c r="C162" t="s">
        <v>475</v>
      </c>
      <c r="D162" t="s">
        <v>82</v>
      </c>
      <c r="E162" s="2" t="str">
        <f>HYPERLINK("capsilon://?command=openfolder&amp;siteaddress=FAM.docvelocity-na8.net&amp;folderid=FX3E215CB0-5AF7-0C16-B35F-88E946EBE343","FX211114832")</f>
        <v>FX211114832</v>
      </c>
      <c r="F162" t="s">
        <v>19</v>
      </c>
      <c r="G162" t="s">
        <v>19</v>
      </c>
      <c r="H162" t="s">
        <v>83</v>
      </c>
      <c r="I162" t="s">
        <v>484</v>
      </c>
      <c r="J162">
        <v>28</v>
      </c>
      <c r="K162" t="s">
        <v>85</v>
      </c>
      <c r="L162" t="s">
        <v>86</v>
      </c>
      <c r="M162" t="s">
        <v>87</v>
      </c>
      <c r="N162">
        <v>2</v>
      </c>
      <c r="O162" s="1">
        <v>44531.658171296294</v>
      </c>
      <c r="P162" s="1">
        <v>44531.821562500001</v>
      </c>
      <c r="Q162">
        <v>13797</v>
      </c>
      <c r="R162">
        <v>320</v>
      </c>
      <c r="S162" t="b">
        <v>0</v>
      </c>
      <c r="T162" t="s">
        <v>88</v>
      </c>
      <c r="U162" t="b">
        <v>0</v>
      </c>
      <c r="V162" t="s">
        <v>265</v>
      </c>
      <c r="W162" s="1">
        <v>44531.706134259257</v>
      </c>
      <c r="X162">
        <v>176</v>
      </c>
      <c r="Y162">
        <v>21</v>
      </c>
      <c r="Z162">
        <v>0</v>
      </c>
      <c r="AA162">
        <v>21</v>
      </c>
      <c r="AB162">
        <v>0</v>
      </c>
      <c r="AC162">
        <v>10</v>
      </c>
      <c r="AD162">
        <v>7</v>
      </c>
      <c r="AE162">
        <v>0</v>
      </c>
      <c r="AF162">
        <v>0</v>
      </c>
      <c r="AG162">
        <v>0</v>
      </c>
      <c r="AH162" t="s">
        <v>163</v>
      </c>
      <c r="AI162" s="1">
        <v>44531.821562500001</v>
      </c>
      <c r="AJ162">
        <v>144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485</v>
      </c>
      <c r="B163" t="s">
        <v>80</v>
      </c>
      <c r="C163" t="s">
        <v>475</v>
      </c>
      <c r="D163" t="s">
        <v>82</v>
      </c>
      <c r="E163" s="2" t="str">
        <f>HYPERLINK("capsilon://?command=openfolder&amp;siteaddress=FAM.docvelocity-na8.net&amp;folderid=FX3E215CB0-5AF7-0C16-B35F-88E946EBE343","FX211114832")</f>
        <v>FX211114832</v>
      </c>
      <c r="F163" t="s">
        <v>19</v>
      </c>
      <c r="G163" t="s">
        <v>19</v>
      </c>
      <c r="H163" t="s">
        <v>83</v>
      </c>
      <c r="I163" t="s">
        <v>486</v>
      </c>
      <c r="J163">
        <v>28</v>
      </c>
      <c r="K163" t="s">
        <v>85</v>
      </c>
      <c r="L163" t="s">
        <v>86</v>
      </c>
      <c r="M163" t="s">
        <v>87</v>
      </c>
      <c r="N163">
        <v>2</v>
      </c>
      <c r="O163" s="1">
        <v>44531.65824074074</v>
      </c>
      <c r="P163" s="1">
        <v>44531.82372685185</v>
      </c>
      <c r="Q163">
        <v>14014</v>
      </c>
      <c r="R163">
        <v>284</v>
      </c>
      <c r="S163" t="b">
        <v>0</v>
      </c>
      <c r="T163" t="s">
        <v>88</v>
      </c>
      <c r="U163" t="b">
        <v>0</v>
      </c>
      <c r="V163" t="s">
        <v>265</v>
      </c>
      <c r="W163" s="1">
        <v>44531.706863425927</v>
      </c>
      <c r="X163">
        <v>62</v>
      </c>
      <c r="Y163">
        <v>21</v>
      </c>
      <c r="Z163">
        <v>0</v>
      </c>
      <c r="AA163">
        <v>21</v>
      </c>
      <c r="AB163">
        <v>0</v>
      </c>
      <c r="AC163">
        <v>2</v>
      </c>
      <c r="AD163">
        <v>7</v>
      </c>
      <c r="AE163">
        <v>0</v>
      </c>
      <c r="AF163">
        <v>0</v>
      </c>
      <c r="AG163">
        <v>0</v>
      </c>
      <c r="AH163" t="s">
        <v>109</v>
      </c>
      <c r="AI163" s="1">
        <v>44531.82372685185</v>
      </c>
      <c r="AJ163">
        <v>222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487</v>
      </c>
      <c r="B164" t="s">
        <v>80</v>
      </c>
      <c r="C164" t="s">
        <v>475</v>
      </c>
      <c r="D164" t="s">
        <v>82</v>
      </c>
      <c r="E164" s="2" t="str">
        <f>HYPERLINK("capsilon://?command=openfolder&amp;siteaddress=FAM.docvelocity-na8.net&amp;folderid=FX3E215CB0-5AF7-0C16-B35F-88E946EBE343","FX211114832")</f>
        <v>FX211114832</v>
      </c>
      <c r="F164" t="s">
        <v>19</v>
      </c>
      <c r="G164" t="s">
        <v>19</v>
      </c>
      <c r="H164" t="s">
        <v>83</v>
      </c>
      <c r="I164" t="s">
        <v>488</v>
      </c>
      <c r="J164">
        <v>28</v>
      </c>
      <c r="K164" t="s">
        <v>85</v>
      </c>
      <c r="L164" t="s">
        <v>86</v>
      </c>
      <c r="M164" t="s">
        <v>87</v>
      </c>
      <c r="N164">
        <v>2</v>
      </c>
      <c r="O164" s="1">
        <v>44531.658576388887</v>
      </c>
      <c r="P164" s="1">
        <v>44531.82304398148</v>
      </c>
      <c r="Q164">
        <v>13980</v>
      </c>
      <c r="R164">
        <v>230</v>
      </c>
      <c r="S164" t="b">
        <v>0</v>
      </c>
      <c r="T164" t="s">
        <v>88</v>
      </c>
      <c r="U164" t="b">
        <v>0</v>
      </c>
      <c r="V164" t="s">
        <v>265</v>
      </c>
      <c r="W164" s="1">
        <v>44531.708067129628</v>
      </c>
      <c r="X164">
        <v>103</v>
      </c>
      <c r="Y164">
        <v>21</v>
      </c>
      <c r="Z164">
        <v>0</v>
      </c>
      <c r="AA164">
        <v>21</v>
      </c>
      <c r="AB164">
        <v>0</v>
      </c>
      <c r="AC164">
        <v>4</v>
      </c>
      <c r="AD164">
        <v>7</v>
      </c>
      <c r="AE164">
        <v>0</v>
      </c>
      <c r="AF164">
        <v>0</v>
      </c>
      <c r="AG164">
        <v>0</v>
      </c>
      <c r="AH164" t="s">
        <v>163</v>
      </c>
      <c r="AI164" s="1">
        <v>44531.82304398148</v>
      </c>
      <c r="AJ164">
        <v>127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489</v>
      </c>
      <c r="B165" t="s">
        <v>80</v>
      </c>
      <c r="C165" t="s">
        <v>475</v>
      </c>
      <c r="D165" t="s">
        <v>82</v>
      </c>
      <c r="E165" s="2" t="str">
        <f>HYPERLINK("capsilon://?command=openfolder&amp;siteaddress=FAM.docvelocity-na8.net&amp;folderid=FX3E215CB0-5AF7-0C16-B35F-88E946EBE343","FX211114832")</f>
        <v>FX211114832</v>
      </c>
      <c r="F165" t="s">
        <v>19</v>
      </c>
      <c r="G165" t="s">
        <v>19</v>
      </c>
      <c r="H165" t="s">
        <v>83</v>
      </c>
      <c r="I165" t="s">
        <v>490</v>
      </c>
      <c r="J165">
        <v>28</v>
      </c>
      <c r="K165" t="s">
        <v>85</v>
      </c>
      <c r="L165" t="s">
        <v>86</v>
      </c>
      <c r="M165" t="s">
        <v>87</v>
      </c>
      <c r="N165">
        <v>2</v>
      </c>
      <c r="O165" s="1">
        <v>44531.658784722225</v>
      </c>
      <c r="P165" s="1">
        <v>44531.824664351851</v>
      </c>
      <c r="Q165">
        <v>14124</v>
      </c>
      <c r="R165">
        <v>208</v>
      </c>
      <c r="S165" t="b">
        <v>0</v>
      </c>
      <c r="T165" t="s">
        <v>88</v>
      </c>
      <c r="U165" t="b">
        <v>0</v>
      </c>
      <c r="V165" t="s">
        <v>265</v>
      </c>
      <c r="W165" s="1">
        <v>44531.708877314813</v>
      </c>
      <c r="X165">
        <v>69</v>
      </c>
      <c r="Y165">
        <v>21</v>
      </c>
      <c r="Z165">
        <v>0</v>
      </c>
      <c r="AA165">
        <v>21</v>
      </c>
      <c r="AB165">
        <v>0</v>
      </c>
      <c r="AC165">
        <v>3</v>
      </c>
      <c r="AD165">
        <v>7</v>
      </c>
      <c r="AE165">
        <v>0</v>
      </c>
      <c r="AF165">
        <v>0</v>
      </c>
      <c r="AG165">
        <v>0</v>
      </c>
      <c r="AH165" t="s">
        <v>163</v>
      </c>
      <c r="AI165" s="1">
        <v>44531.824664351851</v>
      </c>
      <c r="AJ165">
        <v>139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491</v>
      </c>
      <c r="B166" t="s">
        <v>80</v>
      </c>
      <c r="C166" t="s">
        <v>139</v>
      </c>
      <c r="D166" t="s">
        <v>82</v>
      </c>
      <c r="E166" s="2" t="str">
        <f>HYPERLINK("capsilon://?command=openfolder&amp;siteaddress=FAM.docvelocity-na8.net&amp;folderid=FX37739979-7E9D-14DC-63DA-9B698C0ABF80","FX211114631")</f>
        <v>FX211114631</v>
      </c>
      <c r="F166" t="s">
        <v>19</v>
      </c>
      <c r="G166" t="s">
        <v>19</v>
      </c>
      <c r="H166" t="s">
        <v>83</v>
      </c>
      <c r="I166" t="s">
        <v>492</v>
      </c>
      <c r="J166">
        <v>30</v>
      </c>
      <c r="K166" t="s">
        <v>85</v>
      </c>
      <c r="L166" t="s">
        <v>86</v>
      </c>
      <c r="M166" t="s">
        <v>87</v>
      </c>
      <c r="N166">
        <v>2</v>
      </c>
      <c r="O166" s="1">
        <v>44531.666122685187</v>
      </c>
      <c r="P166" s="1">
        <v>44531.824930555558</v>
      </c>
      <c r="Q166">
        <v>13121</v>
      </c>
      <c r="R166">
        <v>600</v>
      </c>
      <c r="S166" t="b">
        <v>0</v>
      </c>
      <c r="T166" t="s">
        <v>88</v>
      </c>
      <c r="U166" t="b">
        <v>0</v>
      </c>
      <c r="V166" t="s">
        <v>265</v>
      </c>
      <c r="W166" s="1">
        <v>44531.714641203704</v>
      </c>
      <c r="X166">
        <v>497</v>
      </c>
      <c r="Y166">
        <v>9</v>
      </c>
      <c r="Z166">
        <v>0</v>
      </c>
      <c r="AA166">
        <v>9</v>
      </c>
      <c r="AB166">
        <v>0</v>
      </c>
      <c r="AC166">
        <v>1</v>
      </c>
      <c r="AD166">
        <v>21</v>
      </c>
      <c r="AE166">
        <v>0</v>
      </c>
      <c r="AF166">
        <v>0</v>
      </c>
      <c r="AG166">
        <v>0</v>
      </c>
      <c r="AH166" t="s">
        <v>109</v>
      </c>
      <c r="AI166" s="1">
        <v>44531.824930555558</v>
      </c>
      <c r="AJ166">
        <v>103</v>
      </c>
      <c r="AK166">
        <v>0</v>
      </c>
      <c r="AL166">
        <v>0</v>
      </c>
      <c r="AM166">
        <v>0</v>
      </c>
      <c r="AN166">
        <v>0</v>
      </c>
      <c r="AO166">
        <v>2</v>
      </c>
      <c r="AP166">
        <v>21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493</v>
      </c>
      <c r="B167" t="s">
        <v>80</v>
      </c>
      <c r="C167" t="s">
        <v>494</v>
      </c>
      <c r="D167" t="s">
        <v>82</v>
      </c>
      <c r="E167" s="2" t="str">
        <f>HYPERLINK("capsilon://?command=openfolder&amp;siteaddress=FAM.docvelocity-na8.net&amp;folderid=FX773D9340-B5D7-DAF3-AC32-8E0753D37DBE","FX21117448")</f>
        <v>FX21117448</v>
      </c>
      <c r="F167" t="s">
        <v>19</v>
      </c>
      <c r="G167" t="s">
        <v>19</v>
      </c>
      <c r="H167" t="s">
        <v>83</v>
      </c>
      <c r="I167" t="s">
        <v>495</v>
      </c>
      <c r="J167">
        <v>66</v>
      </c>
      <c r="K167" t="s">
        <v>85</v>
      </c>
      <c r="L167" t="s">
        <v>86</v>
      </c>
      <c r="M167" t="s">
        <v>87</v>
      </c>
      <c r="N167">
        <v>2</v>
      </c>
      <c r="O167" s="1">
        <v>44531.668483796297</v>
      </c>
      <c r="P167" s="1">
        <v>44531.824837962966</v>
      </c>
      <c r="Q167">
        <v>13462</v>
      </c>
      <c r="R167">
        <v>47</v>
      </c>
      <c r="S167" t="b">
        <v>0</v>
      </c>
      <c r="T167" t="s">
        <v>88</v>
      </c>
      <c r="U167" t="b">
        <v>0</v>
      </c>
      <c r="V167" t="s">
        <v>265</v>
      </c>
      <c r="W167" s="1">
        <v>44531.71875</v>
      </c>
      <c r="X167">
        <v>33</v>
      </c>
      <c r="Y167">
        <v>0</v>
      </c>
      <c r="Z167">
        <v>0</v>
      </c>
      <c r="AA167">
        <v>0</v>
      </c>
      <c r="AB167">
        <v>52</v>
      </c>
      <c r="AC167">
        <v>0</v>
      </c>
      <c r="AD167">
        <v>66</v>
      </c>
      <c r="AE167">
        <v>0</v>
      </c>
      <c r="AF167">
        <v>0</v>
      </c>
      <c r="AG167">
        <v>0</v>
      </c>
      <c r="AH167" t="s">
        <v>163</v>
      </c>
      <c r="AI167" s="1">
        <v>44531.824837962966</v>
      </c>
      <c r="AJ167">
        <v>14</v>
      </c>
      <c r="AK167">
        <v>0</v>
      </c>
      <c r="AL167">
        <v>0</v>
      </c>
      <c r="AM167">
        <v>0</v>
      </c>
      <c r="AN167">
        <v>52</v>
      </c>
      <c r="AO167">
        <v>0</v>
      </c>
      <c r="AP167">
        <v>66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496</v>
      </c>
      <c r="B168" t="s">
        <v>80</v>
      </c>
      <c r="C168" t="s">
        <v>497</v>
      </c>
      <c r="D168" t="s">
        <v>82</v>
      </c>
      <c r="E168" s="2" t="str">
        <f>HYPERLINK("capsilon://?command=openfolder&amp;siteaddress=FAM.docvelocity-na8.net&amp;folderid=FX17D63F6B-255D-D47B-C85F-3F73AD0A4497","FX2112175")</f>
        <v>FX2112175</v>
      </c>
      <c r="F168" t="s">
        <v>19</v>
      </c>
      <c r="G168" t="s">
        <v>19</v>
      </c>
      <c r="H168" t="s">
        <v>83</v>
      </c>
      <c r="I168" t="s">
        <v>498</v>
      </c>
      <c r="J168">
        <v>200</v>
      </c>
      <c r="K168" t="s">
        <v>85</v>
      </c>
      <c r="L168" t="s">
        <v>86</v>
      </c>
      <c r="M168" t="s">
        <v>87</v>
      </c>
      <c r="N168">
        <v>1</v>
      </c>
      <c r="O168" s="1">
        <v>44531.670729166668</v>
      </c>
      <c r="P168" s="1">
        <v>44532.256886574076</v>
      </c>
      <c r="Q168">
        <v>49501</v>
      </c>
      <c r="R168">
        <v>1143</v>
      </c>
      <c r="S168" t="b">
        <v>0</v>
      </c>
      <c r="T168" t="s">
        <v>88</v>
      </c>
      <c r="U168" t="b">
        <v>0</v>
      </c>
      <c r="V168" t="s">
        <v>144</v>
      </c>
      <c r="W168" s="1">
        <v>44532.256886574076</v>
      </c>
      <c r="X168">
        <v>895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200</v>
      </c>
      <c r="AE168">
        <v>176</v>
      </c>
      <c r="AF168">
        <v>0</v>
      </c>
      <c r="AG168">
        <v>15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499</v>
      </c>
      <c r="B169" t="s">
        <v>80</v>
      </c>
      <c r="C169" t="s">
        <v>500</v>
      </c>
      <c r="D169" t="s">
        <v>82</v>
      </c>
      <c r="E169" s="2" t="str">
        <f>HYPERLINK("capsilon://?command=openfolder&amp;siteaddress=FAM.docvelocity-na8.net&amp;folderid=FX06658A55-DF0D-D651-1B15-ACE58D4A1BF1","FX211114405")</f>
        <v>FX211114405</v>
      </c>
      <c r="F169" t="s">
        <v>19</v>
      </c>
      <c r="G169" t="s">
        <v>19</v>
      </c>
      <c r="H169" t="s">
        <v>83</v>
      </c>
      <c r="I169" t="s">
        <v>501</v>
      </c>
      <c r="J169">
        <v>115</v>
      </c>
      <c r="K169" t="s">
        <v>85</v>
      </c>
      <c r="L169" t="s">
        <v>86</v>
      </c>
      <c r="M169" t="s">
        <v>87</v>
      </c>
      <c r="N169">
        <v>2</v>
      </c>
      <c r="O169" s="1">
        <v>44531.670972222222</v>
      </c>
      <c r="P169" s="1">
        <v>44531.827604166669</v>
      </c>
      <c r="Q169">
        <v>13101</v>
      </c>
      <c r="R169">
        <v>432</v>
      </c>
      <c r="S169" t="b">
        <v>0</v>
      </c>
      <c r="T169" t="s">
        <v>88</v>
      </c>
      <c r="U169" t="b">
        <v>0</v>
      </c>
      <c r="V169" t="s">
        <v>265</v>
      </c>
      <c r="W169" s="1">
        <v>44531.718356481484</v>
      </c>
      <c r="X169">
        <v>194</v>
      </c>
      <c r="Y169">
        <v>70</v>
      </c>
      <c r="Z169">
        <v>0</v>
      </c>
      <c r="AA169">
        <v>70</v>
      </c>
      <c r="AB169">
        <v>0</v>
      </c>
      <c r="AC169">
        <v>4</v>
      </c>
      <c r="AD169">
        <v>45</v>
      </c>
      <c r="AE169">
        <v>0</v>
      </c>
      <c r="AF169">
        <v>0</v>
      </c>
      <c r="AG169">
        <v>0</v>
      </c>
      <c r="AH169" t="s">
        <v>163</v>
      </c>
      <c r="AI169" s="1">
        <v>44531.827604166669</v>
      </c>
      <c r="AJ169">
        <v>238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502</v>
      </c>
      <c r="B170" t="s">
        <v>80</v>
      </c>
      <c r="C170" t="s">
        <v>503</v>
      </c>
      <c r="D170" t="s">
        <v>82</v>
      </c>
      <c r="E170" s="2" t="str">
        <f>HYPERLINK("capsilon://?command=openfolder&amp;siteaddress=FAM.docvelocity-na8.net&amp;folderid=FXB1FB167A-C98E-B1AF-C97B-9F5C9FF10EC9","FX211114535")</f>
        <v>FX211114535</v>
      </c>
      <c r="F170" t="s">
        <v>19</v>
      </c>
      <c r="G170" t="s">
        <v>19</v>
      </c>
      <c r="H170" t="s">
        <v>83</v>
      </c>
      <c r="I170" t="s">
        <v>504</v>
      </c>
      <c r="J170">
        <v>94</v>
      </c>
      <c r="K170" t="s">
        <v>85</v>
      </c>
      <c r="L170" t="s">
        <v>86</v>
      </c>
      <c r="M170" t="s">
        <v>87</v>
      </c>
      <c r="N170">
        <v>2</v>
      </c>
      <c r="O170" s="1">
        <v>44531.673298611109</v>
      </c>
      <c r="P170" s="1">
        <v>44531.827962962961</v>
      </c>
      <c r="Q170">
        <v>12594</v>
      </c>
      <c r="R170">
        <v>769</v>
      </c>
      <c r="S170" t="b">
        <v>0</v>
      </c>
      <c r="T170" t="s">
        <v>88</v>
      </c>
      <c r="U170" t="b">
        <v>0</v>
      </c>
      <c r="V170" t="s">
        <v>265</v>
      </c>
      <c r="W170" s="1">
        <v>44531.724641203706</v>
      </c>
      <c r="X170">
        <v>508</v>
      </c>
      <c r="Y170">
        <v>47</v>
      </c>
      <c r="Z170">
        <v>0</v>
      </c>
      <c r="AA170">
        <v>47</v>
      </c>
      <c r="AB170">
        <v>0</v>
      </c>
      <c r="AC170">
        <v>2</v>
      </c>
      <c r="AD170">
        <v>47</v>
      </c>
      <c r="AE170">
        <v>0</v>
      </c>
      <c r="AF170">
        <v>0</v>
      </c>
      <c r="AG170">
        <v>0</v>
      </c>
      <c r="AH170" t="s">
        <v>109</v>
      </c>
      <c r="AI170" s="1">
        <v>44531.827962962961</v>
      </c>
      <c r="AJ170">
        <v>261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47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505</v>
      </c>
      <c r="B171" t="s">
        <v>80</v>
      </c>
      <c r="C171" t="s">
        <v>503</v>
      </c>
      <c r="D171" t="s">
        <v>82</v>
      </c>
      <c r="E171" s="2" t="str">
        <f>HYPERLINK("capsilon://?command=openfolder&amp;siteaddress=FAM.docvelocity-na8.net&amp;folderid=FXB1FB167A-C98E-B1AF-C97B-9F5C9FF10EC9","FX211114535")</f>
        <v>FX211114535</v>
      </c>
      <c r="F171" t="s">
        <v>19</v>
      </c>
      <c r="G171" t="s">
        <v>19</v>
      </c>
      <c r="H171" t="s">
        <v>83</v>
      </c>
      <c r="I171" t="s">
        <v>506</v>
      </c>
      <c r="J171">
        <v>100</v>
      </c>
      <c r="K171" t="s">
        <v>85</v>
      </c>
      <c r="L171" t="s">
        <v>86</v>
      </c>
      <c r="M171" t="s">
        <v>87</v>
      </c>
      <c r="N171">
        <v>2</v>
      </c>
      <c r="O171" s="1">
        <v>44531.674814814818</v>
      </c>
      <c r="P171" s="1">
        <v>44531.829305555555</v>
      </c>
      <c r="Q171">
        <v>13113</v>
      </c>
      <c r="R171">
        <v>235</v>
      </c>
      <c r="S171" t="b">
        <v>0</v>
      </c>
      <c r="T171" t="s">
        <v>88</v>
      </c>
      <c r="U171" t="b">
        <v>0</v>
      </c>
      <c r="V171" t="s">
        <v>265</v>
      </c>
      <c r="W171" s="1">
        <v>44531.725694444445</v>
      </c>
      <c r="X171">
        <v>90</v>
      </c>
      <c r="Y171">
        <v>47</v>
      </c>
      <c r="Z171">
        <v>0</v>
      </c>
      <c r="AA171">
        <v>47</v>
      </c>
      <c r="AB171">
        <v>0</v>
      </c>
      <c r="AC171">
        <v>4</v>
      </c>
      <c r="AD171">
        <v>53</v>
      </c>
      <c r="AE171">
        <v>0</v>
      </c>
      <c r="AF171">
        <v>0</v>
      </c>
      <c r="AG171">
        <v>0</v>
      </c>
      <c r="AH171" t="s">
        <v>163</v>
      </c>
      <c r="AI171" s="1">
        <v>44531.829305555555</v>
      </c>
      <c r="AJ171">
        <v>145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507</v>
      </c>
      <c r="B172" t="s">
        <v>80</v>
      </c>
      <c r="C172" t="s">
        <v>503</v>
      </c>
      <c r="D172" t="s">
        <v>82</v>
      </c>
      <c r="E172" s="2" t="str">
        <f>HYPERLINK("capsilon://?command=openfolder&amp;siteaddress=FAM.docvelocity-na8.net&amp;folderid=FXB1FB167A-C98E-B1AF-C97B-9F5C9FF10EC9","FX211114535")</f>
        <v>FX211114535</v>
      </c>
      <c r="F172" t="s">
        <v>19</v>
      </c>
      <c r="G172" t="s">
        <v>19</v>
      </c>
      <c r="H172" t="s">
        <v>83</v>
      </c>
      <c r="I172" t="s">
        <v>508</v>
      </c>
      <c r="J172">
        <v>94</v>
      </c>
      <c r="K172" t="s">
        <v>85</v>
      </c>
      <c r="L172" t="s">
        <v>86</v>
      </c>
      <c r="M172" t="s">
        <v>87</v>
      </c>
      <c r="N172">
        <v>2</v>
      </c>
      <c r="O172" s="1">
        <v>44531.676192129627</v>
      </c>
      <c r="P172" s="1">
        <v>44531.831562500003</v>
      </c>
      <c r="Q172">
        <v>13035</v>
      </c>
      <c r="R172">
        <v>389</v>
      </c>
      <c r="S172" t="b">
        <v>0</v>
      </c>
      <c r="T172" t="s">
        <v>88</v>
      </c>
      <c r="U172" t="b">
        <v>0</v>
      </c>
      <c r="V172" t="s">
        <v>265</v>
      </c>
      <c r="W172" s="1">
        <v>44531.726620370369</v>
      </c>
      <c r="X172">
        <v>79</v>
      </c>
      <c r="Y172">
        <v>47</v>
      </c>
      <c r="Z172">
        <v>0</v>
      </c>
      <c r="AA172">
        <v>47</v>
      </c>
      <c r="AB172">
        <v>0</v>
      </c>
      <c r="AC172">
        <v>5</v>
      </c>
      <c r="AD172">
        <v>47</v>
      </c>
      <c r="AE172">
        <v>0</v>
      </c>
      <c r="AF172">
        <v>0</v>
      </c>
      <c r="AG172">
        <v>0</v>
      </c>
      <c r="AH172" t="s">
        <v>109</v>
      </c>
      <c r="AI172" s="1">
        <v>44531.831562500003</v>
      </c>
      <c r="AJ172">
        <v>310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47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509</v>
      </c>
      <c r="B173" t="s">
        <v>80</v>
      </c>
      <c r="C173" t="s">
        <v>510</v>
      </c>
      <c r="D173" t="s">
        <v>82</v>
      </c>
      <c r="E173" s="2" t="str">
        <f>HYPERLINK("capsilon://?command=openfolder&amp;siteaddress=FAM.docvelocity-na8.net&amp;folderid=FXAD9A9105-4F16-877E-3EED-3D4A546BB551","FX211114568")</f>
        <v>FX211114568</v>
      </c>
      <c r="F173" t="s">
        <v>19</v>
      </c>
      <c r="G173" t="s">
        <v>19</v>
      </c>
      <c r="H173" t="s">
        <v>83</v>
      </c>
      <c r="I173" t="s">
        <v>511</v>
      </c>
      <c r="J173">
        <v>33</v>
      </c>
      <c r="K173" t="s">
        <v>85</v>
      </c>
      <c r="L173" t="s">
        <v>86</v>
      </c>
      <c r="M173" t="s">
        <v>87</v>
      </c>
      <c r="N173">
        <v>2</v>
      </c>
      <c r="O173" s="1">
        <v>44531.676527777781</v>
      </c>
      <c r="P173" s="1">
        <v>44531.83017361111</v>
      </c>
      <c r="Q173">
        <v>13154</v>
      </c>
      <c r="R173">
        <v>121</v>
      </c>
      <c r="S173" t="b">
        <v>0</v>
      </c>
      <c r="T173" t="s">
        <v>88</v>
      </c>
      <c r="U173" t="b">
        <v>0</v>
      </c>
      <c r="V173" t="s">
        <v>265</v>
      </c>
      <c r="W173" s="1">
        <v>44531.727164351854</v>
      </c>
      <c r="X173">
        <v>46</v>
      </c>
      <c r="Y173">
        <v>9</v>
      </c>
      <c r="Z173">
        <v>0</v>
      </c>
      <c r="AA173">
        <v>9</v>
      </c>
      <c r="AB173">
        <v>0</v>
      </c>
      <c r="AC173">
        <v>1</v>
      </c>
      <c r="AD173">
        <v>24</v>
      </c>
      <c r="AE173">
        <v>0</v>
      </c>
      <c r="AF173">
        <v>0</v>
      </c>
      <c r="AG173">
        <v>0</v>
      </c>
      <c r="AH173" t="s">
        <v>163</v>
      </c>
      <c r="AI173" s="1">
        <v>44531.83017361111</v>
      </c>
      <c r="AJ173">
        <v>75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512</v>
      </c>
      <c r="B174" t="s">
        <v>80</v>
      </c>
      <c r="C174" t="s">
        <v>503</v>
      </c>
      <c r="D174" t="s">
        <v>82</v>
      </c>
      <c r="E174" s="2" t="str">
        <f>HYPERLINK("capsilon://?command=openfolder&amp;siteaddress=FAM.docvelocity-na8.net&amp;folderid=FXB1FB167A-C98E-B1AF-C97B-9F5C9FF10EC9","FX211114535")</f>
        <v>FX211114535</v>
      </c>
      <c r="F174" t="s">
        <v>19</v>
      </c>
      <c r="G174" t="s">
        <v>19</v>
      </c>
      <c r="H174" t="s">
        <v>83</v>
      </c>
      <c r="I174" t="s">
        <v>513</v>
      </c>
      <c r="J174">
        <v>28</v>
      </c>
      <c r="K174" t="s">
        <v>85</v>
      </c>
      <c r="L174" t="s">
        <v>86</v>
      </c>
      <c r="M174" t="s">
        <v>87</v>
      </c>
      <c r="N174">
        <v>2</v>
      </c>
      <c r="O174" s="1">
        <v>44531.677719907406</v>
      </c>
      <c r="P174" s="1">
        <v>44531.831643518519</v>
      </c>
      <c r="Q174">
        <v>13120</v>
      </c>
      <c r="R174">
        <v>179</v>
      </c>
      <c r="S174" t="b">
        <v>0</v>
      </c>
      <c r="T174" t="s">
        <v>88</v>
      </c>
      <c r="U174" t="b">
        <v>0</v>
      </c>
      <c r="V174" t="s">
        <v>265</v>
      </c>
      <c r="W174" s="1">
        <v>44531.727789351855</v>
      </c>
      <c r="X174">
        <v>53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7</v>
      </c>
      <c r="AE174">
        <v>0</v>
      </c>
      <c r="AF174">
        <v>0</v>
      </c>
      <c r="AG174">
        <v>0</v>
      </c>
      <c r="AH174" t="s">
        <v>163</v>
      </c>
      <c r="AI174" s="1">
        <v>44531.831643518519</v>
      </c>
      <c r="AJ174">
        <v>126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514</v>
      </c>
      <c r="B175" t="s">
        <v>80</v>
      </c>
      <c r="C175" t="s">
        <v>503</v>
      </c>
      <c r="D175" t="s">
        <v>82</v>
      </c>
      <c r="E175" s="2" t="str">
        <f>HYPERLINK("capsilon://?command=openfolder&amp;siteaddress=FAM.docvelocity-na8.net&amp;folderid=FXB1FB167A-C98E-B1AF-C97B-9F5C9FF10EC9","FX211114535")</f>
        <v>FX211114535</v>
      </c>
      <c r="F175" t="s">
        <v>19</v>
      </c>
      <c r="G175" t="s">
        <v>19</v>
      </c>
      <c r="H175" t="s">
        <v>83</v>
      </c>
      <c r="I175" t="s">
        <v>515</v>
      </c>
      <c r="J175">
        <v>94</v>
      </c>
      <c r="K175" t="s">
        <v>85</v>
      </c>
      <c r="L175" t="s">
        <v>86</v>
      </c>
      <c r="M175" t="s">
        <v>87</v>
      </c>
      <c r="N175">
        <v>2</v>
      </c>
      <c r="O175" s="1">
        <v>44531.678159722222</v>
      </c>
      <c r="P175" s="1">
        <v>44531.835138888891</v>
      </c>
      <c r="Q175">
        <v>13125</v>
      </c>
      <c r="R175">
        <v>438</v>
      </c>
      <c r="S175" t="b">
        <v>0</v>
      </c>
      <c r="T175" t="s">
        <v>88</v>
      </c>
      <c r="U175" t="b">
        <v>0</v>
      </c>
      <c r="V175" t="s">
        <v>265</v>
      </c>
      <c r="W175" s="1">
        <v>44531.729328703703</v>
      </c>
      <c r="X175">
        <v>111</v>
      </c>
      <c r="Y175">
        <v>47</v>
      </c>
      <c r="Z175">
        <v>0</v>
      </c>
      <c r="AA175">
        <v>47</v>
      </c>
      <c r="AB175">
        <v>0</v>
      </c>
      <c r="AC175">
        <v>4</v>
      </c>
      <c r="AD175">
        <v>47</v>
      </c>
      <c r="AE175">
        <v>0</v>
      </c>
      <c r="AF175">
        <v>0</v>
      </c>
      <c r="AG175">
        <v>0</v>
      </c>
      <c r="AH175" t="s">
        <v>109</v>
      </c>
      <c r="AI175" s="1">
        <v>44531.835138888891</v>
      </c>
      <c r="AJ175">
        <v>309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47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516</v>
      </c>
      <c r="B176" t="s">
        <v>80</v>
      </c>
      <c r="C176" t="s">
        <v>517</v>
      </c>
      <c r="D176" t="s">
        <v>82</v>
      </c>
      <c r="E176" s="2" t="str">
        <f>HYPERLINK("capsilon://?command=openfolder&amp;siteaddress=FAM.docvelocity-na8.net&amp;folderid=FX11F4896C-D3D3-FF2B-3137-AC4D2A882B9B","FX211012727")</f>
        <v>FX211012727</v>
      </c>
      <c r="F176" t="s">
        <v>19</v>
      </c>
      <c r="G176" t="s">
        <v>19</v>
      </c>
      <c r="H176" t="s">
        <v>83</v>
      </c>
      <c r="I176" t="s">
        <v>518</v>
      </c>
      <c r="J176">
        <v>316</v>
      </c>
      <c r="K176" t="s">
        <v>85</v>
      </c>
      <c r="L176" t="s">
        <v>86</v>
      </c>
      <c r="M176" t="s">
        <v>87</v>
      </c>
      <c r="N176">
        <v>1</v>
      </c>
      <c r="O176" s="1">
        <v>44531.689212962963</v>
      </c>
      <c r="P176" s="1">
        <v>44532.261608796296</v>
      </c>
      <c r="Q176">
        <v>48752</v>
      </c>
      <c r="R176">
        <v>703</v>
      </c>
      <c r="S176" t="b">
        <v>0</v>
      </c>
      <c r="T176" t="s">
        <v>88</v>
      </c>
      <c r="U176" t="b">
        <v>0</v>
      </c>
      <c r="V176" t="s">
        <v>144</v>
      </c>
      <c r="W176" s="1">
        <v>44532.261608796296</v>
      </c>
      <c r="X176">
        <v>407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316</v>
      </c>
      <c r="AE176">
        <v>287</v>
      </c>
      <c r="AF176">
        <v>0</v>
      </c>
      <c r="AG176">
        <v>10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519</v>
      </c>
      <c r="B177" t="s">
        <v>80</v>
      </c>
      <c r="C177" t="s">
        <v>411</v>
      </c>
      <c r="D177" t="s">
        <v>82</v>
      </c>
      <c r="E177" s="2" t="str">
        <f>HYPERLINK("capsilon://?command=openfolder&amp;siteaddress=FAM.docvelocity-na8.net&amp;folderid=FXAF9CD415-6C7C-57A5-FA30-5F658B233C4E","FX211113451")</f>
        <v>FX211113451</v>
      </c>
      <c r="F177" t="s">
        <v>19</v>
      </c>
      <c r="G177" t="s">
        <v>19</v>
      </c>
      <c r="H177" t="s">
        <v>83</v>
      </c>
      <c r="I177" t="s">
        <v>412</v>
      </c>
      <c r="J177">
        <v>184</v>
      </c>
      <c r="K177" t="s">
        <v>85</v>
      </c>
      <c r="L177" t="s">
        <v>86</v>
      </c>
      <c r="M177" t="s">
        <v>87</v>
      </c>
      <c r="N177">
        <v>2</v>
      </c>
      <c r="O177" s="1">
        <v>44531.691053240742</v>
      </c>
      <c r="P177" s="1">
        <v>44531.819884259261</v>
      </c>
      <c r="Q177">
        <v>9404</v>
      </c>
      <c r="R177">
        <v>1727</v>
      </c>
      <c r="S177" t="b">
        <v>0</v>
      </c>
      <c r="T177" t="s">
        <v>88</v>
      </c>
      <c r="U177" t="b">
        <v>1</v>
      </c>
      <c r="V177" t="s">
        <v>155</v>
      </c>
      <c r="W177" s="1">
        <v>44531.778252314813</v>
      </c>
      <c r="X177">
        <v>973</v>
      </c>
      <c r="Y177">
        <v>216</v>
      </c>
      <c r="Z177">
        <v>0</v>
      </c>
      <c r="AA177">
        <v>216</v>
      </c>
      <c r="AB177">
        <v>0</v>
      </c>
      <c r="AC177">
        <v>154</v>
      </c>
      <c r="AD177">
        <v>-32</v>
      </c>
      <c r="AE177">
        <v>0</v>
      </c>
      <c r="AF177">
        <v>0</v>
      </c>
      <c r="AG177">
        <v>0</v>
      </c>
      <c r="AH177" t="s">
        <v>163</v>
      </c>
      <c r="AI177" s="1">
        <v>44531.819884259261</v>
      </c>
      <c r="AJ177">
        <v>591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-32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520</v>
      </c>
      <c r="B178" t="s">
        <v>80</v>
      </c>
      <c r="C178" t="s">
        <v>521</v>
      </c>
      <c r="D178" t="s">
        <v>82</v>
      </c>
      <c r="E178" s="2" t="str">
        <f>HYPERLINK("capsilon://?command=openfolder&amp;siteaddress=FAM.docvelocity-na8.net&amp;folderid=FX8F8EA641-EA94-C8E6-FAFD-9826E6987FCB","FX211114398")</f>
        <v>FX211114398</v>
      </c>
      <c r="F178" t="s">
        <v>19</v>
      </c>
      <c r="G178" t="s">
        <v>19</v>
      </c>
      <c r="H178" t="s">
        <v>83</v>
      </c>
      <c r="I178" t="s">
        <v>522</v>
      </c>
      <c r="J178">
        <v>75</v>
      </c>
      <c r="K178" t="s">
        <v>85</v>
      </c>
      <c r="L178" t="s">
        <v>86</v>
      </c>
      <c r="M178" t="s">
        <v>87</v>
      </c>
      <c r="N178">
        <v>1</v>
      </c>
      <c r="O178" s="1">
        <v>44531.698761574073</v>
      </c>
      <c r="P178" s="1">
        <v>44532.27548611111</v>
      </c>
      <c r="Q178">
        <v>49005</v>
      </c>
      <c r="R178">
        <v>824</v>
      </c>
      <c r="S178" t="b">
        <v>0</v>
      </c>
      <c r="T178" t="s">
        <v>88</v>
      </c>
      <c r="U178" t="b">
        <v>0</v>
      </c>
      <c r="V178" t="s">
        <v>144</v>
      </c>
      <c r="W178" s="1">
        <v>44532.27548611111</v>
      </c>
      <c r="X178">
        <v>364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75</v>
      </c>
      <c r="AE178">
        <v>63</v>
      </c>
      <c r="AF178">
        <v>0</v>
      </c>
      <c r="AG178">
        <v>3</v>
      </c>
      <c r="AH178" t="s">
        <v>88</v>
      </c>
      <c r="AI178" t="s">
        <v>88</v>
      </c>
      <c r="AJ178" t="s">
        <v>88</v>
      </c>
      <c r="AK178" t="s">
        <v>88</v>
      </c>
      <c r="AL178" t="s">
        <v>88</v>
      </c>
      <c r="AM178" t="s">
        <v>88</v>
      </c>
      <c r="AN178" t="s">
        <v>88</v>
      </c>
      <c r="AO178" t="s">
        <v>88</v>
      </c>
      <c r="AP178" t="s">
        <v>88</v>
      </c>
      <c r="AQ178" t="s">
        <v>88</v>
      </c>
      <c r="AR178" t="s">
        <v>88</v>
      </c>
      <c r="AS178" t="s">
        <v>88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523</v>
      </c>
      <c r="B179" t="s">
        <v>80</v>
      </c>
      <c r="C179" t="s">
        <v>524</v>
      </c>
      <c r="D179" t="s">
        <v>82</v>
      </c>
      <c r="E179" s="2" t="str">
        <f>HYPERLINK("capsilon://?command=openfolder&amp;siteaddress=FAM.docvelocity-na8.net&amp;folderid=FX1283B9ED-140B-6645-53AE-B861F4ACCC98","FX211114639")</f>
        <v>FX211114639</v>
      </c>
      <c r="F179" t="s">
        <v>19</v>
      </c>
      <c r="G179" t="s">
        <v>19</v>
      </c>
      <c r="H179" t="s">
        <v>83</v>
      </c>
      <c r="I179" t="s">
        <v>525</v>
      </c>
      <c r="J179">
        <v>132</v>
      </c>
      <c r="K179" t="s">
        <v>85</v>
      </c>
      <c r="L179" t="s">
        <v>86</v>
      </c>
      <c r="M179" t="s">
        <v>87</v>
      </c>
      <c r="N179">
        <v>2</v>
      </c>
      <c r="O179" s="1">
        <v>44531.708287037036</v>
      </c>
      <c r="P179" s="1">
        <v>44531.834780092591</v>
      </c>
      <c r="Q179">
        <v>10021</v>
      </c>
      <c r="R179">
        <v>908</v>
      </c>
      <c r="S179" t="b">
        <v>0</v>
      </c>
      <c r="T179" t="s">
        <v>88</v>
      </c>
      <c r="U179" t="b">
        <v>0</v>
      </c>
      <c r="V179" t="s">
        <v>265</v>
      </c>
      <c r="W179" s="1">
        <v>44531.82640046296</v>
      </c>
      <c r="X179">
        <v>580</v>
      </c>
      <c r="Y179">
        <v>104</v>
      </c>
      <c r="Z179">
        <v>0</v>
      </c>
      <c r="AA179">
        <v>104</v>
      </c>
      <c r="AB179">
        <v>0</v>
      </c>
      <c r="AC179">
        <v>45</v>
      </c>
      <c r="AD179">
        <v>28</v>
      </c>
      <c r="AE179">
        <v>0</v>
      </c>
      <c r="AF179">
        <v>0</v>
      </c>
      <c r="AG179">
        <v>0</v>
      </c>
      <c r="AH179" t="s">
        <v>163</v>
      </c>
      <c r="AI179" s="1">
        <v>44531.834780092591</v>
      </c>
      <c r="AJ179">
        <v>270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27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526</v>
      </c>
      <c r="B180" t="s">
        <v>80</v>
      </c>
      <c r="C180" t="s">
        <v>527</v>
      </c>
      <c r="D180" t="s">
        <v>82</v>
      </c>
      <c r="E180" s="2" t="str">
        <f>HYPERLINK("capsilon://?command=openfolder&amp;siteaddress=FAM.docvelocity-na8.net&amp;folderid=FXEA4902ED-3CA7-D71C-BF6D-647CDCF9E693","FX211114313")</f>
        <v>FX211114313</v>
      </c>
      <c r="F180" t="s">
        <v>19</v>
      </c>
      <c r="G180" t="s">
        <v>19</v>
      </c>
      <c r="H180" t="s">
        <v>83</v>
      </c>
      <c r="I180" t="s">
        <v>528</v>
      </c>
      <c r="J180">
        <v>97</v>
      </c>
      <c r="K180" t="s">
        <v>85</v>
      </c>
      <c r="L180" t="s">
        <v>86</v>
      </c>
      <c r="M180" t="s">
        <v>87</v>
      </c>
      <c r="N180">
        <v>1</v>
      </c>
      <c r="O180" s="1">
        <v>44531.737361111111</v>
      </c>
      <c r="P180" s="1">
        <v>44532.276550925926</v>
      </c>
      <c r="Q180">
        <v>46298</v>
      </c>
      <c r="R180">
        <v>288</v>
      </c>
      <c r="S180" t="b">
        <v>0</v>
      </c>
      <c r="T180" t="s">
        <v>88</v>
      </c>
      <c r="U180" t="b">
        <v>0</v>
      </c>
      <c r="V180" t="s">
        <v>144</v>
      </c>
      <c r="W180" s="1">
        <v>44532.276550925926</v>
      </c>
      <c r="X180">
        <v>91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97</v>
      </c>
      <c r="AE180">
        <v>85</v>
      </c>
      <c r="AF180">
        <v>0</v>
      </c>
      <c r="AG180">
        <v>3</v>
      </c>
      <c r="AH180" t="s">
        <v>88</v>
      </c>
      <c r="AI180" t="s">
        <v>88</v>
      </c>
      <c r="AJ180" t="s">
        <v>88</v>
      </c>
      <c r="AK180" t="s">
        <v>88</v>
      </c>
      <c r="AL180" t="s">
        <v>88</v>
      </c>
      <c r="AM180" t="s">
        <v>88</v>
      </c>
      <c r="AN180" t="s">
        <v>88</v>
      </c>
      <c r="AO180" t="s">
        <v>88</v>
      </c>
      <c r="AP180" t="s">
        <v>88</v>
      </c>
      <c r="AQ180" t="s">
        <v>88</v>
      </c>
      <c r="AR180" t="s">
        <v>88</v>
      </c>
      <c r="AS180" t="s">
        <v>88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529</v>
      </c>
      <c r="B181" t="s">
        <v>80</v>
      </c>
      <c r="C181" t="s">
        <v>530</v>
      </c>
      <c r="D181" t="s">
        <v>82</v>
      </c>
      <c r="E181" s="2" t="str">
        <f>HYPERLINK("capsilon://?command=openfolder&amp;siteaddress=FAM.docvelocity-na8.net&amp;folderid=FX187B9F96-6216-F2E3-B5C6-34C0A0DABD82","FX21118625")</f>
        <v>FX21118625</v>
      </c>
      <c r="F181" t="s">
        <v>19</v>
      </c>
      <c r="G181" t="s">
        <v>19</v>
      </c>
      <c r="H181" t="s">
        <v>83</v>
      </c>
      <c r="I181" t="s">
        <v>531</v>
      </c>
      <c r="J181">
        <v>28</v>
      </c>
      <c r="K181" t="s">
        <v>85</v>
      </c>
      <c r="L181" t="s">
        <v>86</v>
      </c>
      <c r="M181" t="s">
        <v>87</v>
      </c>
      <c r="N181">
        <v>2</v>
      </c>
      <c r="O181" s="1">
        <v>44531.738333333335</v>
      </c>
      <c r="P181" s="1">
        <v>44531.836261574077</v>
      </c>
      <c r="Q181">
        <v>8166</v>
      </c>
      <c r="R181">
        <v>295</v>
      </c>
      <c r="S181" t="b">
        <v>0</v>
      </c>
      <c r="T181" t="s">
        <v>88</v>
      </c>
      <c r="U181" t="b">
        <v>0</v>
      </c>
      <c r="V181" t="s">
        <v>265</v>
      </c>
      <c r="W181" s="1">
        <v>44531.828506944446</v>
      </c>
      <c r="X181">
        <v>167</v>
      </c>
      <c r="Y181">
        <v>21</v>
      </c>
      <c r="Z181">
        <v>0</v>
      </c>
      <c r="AA181">
        <v>21</v>
      </c>
      <c r="AB181">
        <v>0</v>
      </c>
      <c r="AC181">
        <v>12</v>
      </c>
      <c r="AD181">
        <v>7</v>
      </c>
      <c r="AE181">
        <v>0</v>
      </c>
      <c r="AF181">
        <v>0</v>
      </c>
      <c r="AG181">
        <v>0</v>
      </c>
      <c r="AH181" t="s">
        <v>163</v>
      </c>
      <c r="AI181" s="1">
        <v>44531.836261574077</v>
      </c>
      <c r="AJ181">
        <v>128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7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532</v>
      </c>
      <c r="B182" t="s">
        <v>80</v>
      </c>
      <c r="C182" t="s">
        <v>530</v>
      </c>
      <c r="D182" t="s">
        <v>82</v>
      </c>
      <c r="E182" s="2" t="str">
        <f>HYPERLINK("capsilon://?command=openfolder&amp;siteaddress=FAM.docvelocity-na8.net&amp;folderid=FX187B9F96-6216-F2E3-B5C6-34C0A0DABD82","FX21118625")</f>
        <v>FX21118625</v>
      </c>
      <c r="F182" t="s">
        <v>19</v>
      </c>
      <c r="G182" t="s">
        <v>19</v>
      </c>
      <c r="H182" t="s">
        <v>83</v>
      </c>
      <c r="I182" t="s">
        <v>533</v>
      </c>
      <c r="J182">
        <v>28</v>
      </c>
      <c r="K182" t="s">
        <v>85</v>
      </c>
      <c r="L182" t="s">
        <v>86</v>
      </c>
      <c r="M182" t="s">
        <v>87</v>
      </c>
      <c r="N182">
        <v>2</v>
      </c>
      <c r="O182" s="1">
        <v>44531.738379629627</v>
      </c>
      <c r="P182" s="1">
        <v>44531.837361111109</v>
      </c>
      <c r="Q182">
        <v>8336</v>
      </c>
      <c r="R182">
        <v>216</v>
      </c>
      <c r="S182" t="b">
        <v>0</v>
      </c>
      <c r="T182" t="s">
        <v>88</v>
      </c>
      <c r="U182" t="b">
        <v>0</v>
      </c>
      <c r="V182" t="s">
        <v>265</v>
      </c>
      <c r="W182" s="1">
        <v>44531.829837962963</v>
      </c>
      <c r="X182">
        <v>114</v>
      </c>
      <c r="Y182">
        <v>21</v>
      </c>
      <c r="Z182">
        <v>0</v>
      </c>
      <c r="AA182">
        <v>21</v>
      </c>
      <c r="AB182">
        <v>0</v>
      </c>
      <c r="AC182">
        <v>9</v>
      </c>
      <c r="AD182">
        <v>7</v>
      </c>
      <c r="AE182">
        <v>0</v>
      </c>
      <c r="AF182">
        <v>0</v>
      </c>
      <c r="AG182">
        <v>0</v>
      </c>
      <c r="AH182" t="s">
        <v>163</v>
      </c>
      <c r="AI182" s="1">
        <v>44531.837361111109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534</v>
      </c>
      <c r="B183" t="s">
        <v>80</v>
      </c>
      <c r="C183" t="s">
        <v>535</v>
      </c>
      <c r="D183" t="s">
        <v>82</v>
      </c>
      <c r="E183" s="2" t="str">
        <f>HYPERLINK("capsilon://?command=openfolder&amp;siteaddress=FAM.docvelocity-na8.net&amp;folderid=FX6C7C4823-5CD5-B674-A850-EEE6B76E206E","FX21117713")</f>
        <v>FX21117713</v>
      </c>
      <c r="F183" t="s">
        <v>19</v>
      </c>
      <c r="G183" t="s">
        <v>19</v>
      </c>
      <c r="H183" t="s">
        <v>83</v>
      </c>
      <c r="I183" t="s">
        <v>536</v>
      </c>
      <c r="J183">
        <v>56</v>
      </c>
      <c r="K183" t="s">
        <v>85</v>
      </c>
      <c r="L183" t="s">
        <v>86</v>
      </c>
      <c r="M183" t="s">
        <v>87</v>
      </c>
      <c r="N183">
        <v>1</v>
      </c>
      <c r="O183" s="1">
        <v>44531.742777777778</v>
      </c>
      <c r="P183" s="1">
        <v>44532.277881944443</v>
      </c>
      <c r="Q183">
        <v>45936</v>
      </c>
      <c r="R183">
        <v>297</v>
      </c>
      <c r="S183" t="b">
        <v>0</v>
      </c>
      <c r="T183" t="s">
        <v>88</v>
      </c>
      <c r="U183" t="b">
        <v>0</v>
      </c>
      <c r="V183" t="s">
        <v>144</v>
      </c>
      <c r="W183" s="1">
        <v>44532.277881944443</v>
      </c>
      <c r="X183">
        <v>115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56</v>
      </c>
      <c r="AE183">
        <v>42</v>
      </c>
      <c r="AF183">
        <v>0</v>
      </c>
      <c r="AG183">
        <v>4</v>
      </c>
      <c r="AH183" t="s">
        <v>88</v>
      </c>
      <c r="AI183" t="s">
        <v>88</v>
      </c>
      <c r="AJ183" t="s">
        <v>88</v>
      </c>
      <c r="AK183" t="s">
        <v>88</v>
      </c>
      <c r="AL183" t="s">
        <v>88</v>
      </c>
      <c r="AM183" t="s">
        <v>88</v>
      </c>
      <c r="AN183" t="s">
        <v>88</v>
      </c>
      <c r="AO183" t="s">
        <v>88</v>
      </c>
      <c r="AP183" t="s">
        <v>88</v>
      </c>
      <c r="AQ183" t="s">
        <v>88</v>
      </c>
      <c r="AR183" t="s">
        <v>88</v>
      </c>
      <c r="AS183" t="s">
        <v>88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537</v>
      </c>
      <c r="B184" t="s">
        <v>80</v>
      </c>
      <c r="C184" t="s">
        <v>535</v>
      </c>
      <c r="D184" t="s">
        <v>82</v>
      </c>
      <c r="E184" s="2" t="str">
        <f>HYPERLINK("capsilon://?command=openfolder&amp;siteaddress=FAM.docvelocity-na8.net&amp;folderid=FX6C7C4823-5CD5-B674-A850-EEE6B76E206E","FX21117713")</f>
        <v>FX21117713</v>
      </c>
      <c r="F184" t="s">
        <v>19</v>
      </c>
      <c r="G184" t="s">
        <v>19</v>
      </c>
      <c r="H184" t="s">
        <v>83</v>
      </c>
      <c r="I184" t="s">
        <v>538</v>
      </c>
      <c r="J184">
        <v>147</v>
      </c>
      <c r="K184" t="s">
        <v>85</v>
      </c>
      <c r="L184" t="s">
        <v>86</v>
      </c>
      <c r="M184" t="s">
        <v>87</v>
      </c>
      <c r="N184">
        <v>1</v>
      </c>
      <c r="O184" s="1">
        <v>44531.74628472222</v>
      </c>
      <c r="P184" s="1">
        <v>44532.286099537036</v>
      </c>
      <c r="Q184">
        <v>46259</v>
      </c>
      <c r="R184">
        <v>381</v>
      </c>
      <c r="S184" t="b">
        <v>0</v>
      </c>
      <c r="T184" t="s">
        <v>88</v>
      </c>
      <c r="U184" t="b">
        <v>0</v>
      </c>
      <c r="V184" t="s">
        <v>144</v>
      </c>
      <c r="W184" s="1">
        <v>44532.286099537036</v>
      </c>
      <c r="X184">
        <v>168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147</v>
      </c>
      <c r="AE184">
        <v>137</v>
      </c>
      <c r="AF184">
        <v>0</v>
      </c>
      <c r="AG184">
        <v>4</v>
      </c>
      <c r="AH184" t="s">
        <v>88</v>
      </c>
      <c r="AI184" t="s">
        <v>88</v>
      </c>
      <c r="AJ184" t="s">
        <v>88</v>
      </c>
      <c r="AK184" t="s">
        <v>88</v>
      </c>
      <c r="AL184" t="s">
        <v>88</v>
      </c>
      <c r="AM184" t="s">
        <v>88</v>
      </c>
      <c r="AN184" t="s">
        <v>88</v>
      </c>
      <c r="AO184" t="s">
        <v>88</v>
      </c>
      <c r="AP184" t="s">
        <v>88</v>
      </c>
      <c r="AQ184" t="s">
        <v>88</v>
      </c>
      <c r="AR184" t="s">
        <v>88</v>
      </c>
      <c r="AS184" t="s">
        <v>88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539</v>
      </c>
      <c r="B185" t="s">
        <v>80</v>
      </c>
      <c r="C185" t="s">
        <v>540</v>
      </c>
      <c r="D185" t="s">
        <v>82</v>
      </c>
      <c r="E185" s="2" t="str">
        <f>HYPERLINK("capsilon://?command=openfolder&amp;siteaddress=FAM.docvelocity-na8.net&amp;folderid=FXE6629203-345C-80BC-8360-47C8E56A2D6F","FX21111787")</f>
        <v>FX21111787</v>
      </c>
      <c r="F185" t="s">
        <v>19</v>
      </c>
      <c r="G185" t="s">
        <v>19</v>
      </c>
      <c r="H185" t="s">
        <v>83</v>
      </c>
      <c r="I185" t="s">
        <v>541</v>
      </c>
      <c r="J185">
        <v>28</v>
      </c>
      <c r="K185" t="s">
        <v>85</v>
      </c>
      <c r="L185" t="s">
        <v>86</v>
      </c>
      <c r="M185" t="s">
        <v>87</v>
      </c>
      <c r="N185">
        <v>1</v>
      </c>
      <c r="O185" s="1">
        <v>44531.76630787037</v>
      </c>
      <c r="P185" s="1">
        <v>44532.287511574075</v>
      </c>
      <c r="Q185">
        <v>44767</v>
      </c>
      <c r="R185">
        <v>265</v>
      </c>
      <c r="S185" t="b">
        <v>0</v>
      </c>
      <c r="T185" t="s">
        <v>88</v>
      </c>
      <c r="U185" t="b">
        <v>0</v>
      </c>
      <c r="V185" t="s">
        <v>144</v>
      </c>
      <c r="W185" s="1">
        <v>44532.287511574075</v>
      </c>
      <c r="X185">
        <v>121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28</v>
      </c>
      <c r="AE185">
        <v>21</v>
      </c>
      <c r="AF185">
        <v>0</v>
      </c>
      <c r="AG185">
        <v>2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542</v>
      </c>
      <c r="B186" t="s">
        <v>80</v>
      </c>
      <c r="C186" t="s">
        <v>543</v>
      </c>
      <c r="D186" t="s">
        <v>82</v>
      </c>
      <c r="E186" s="2" t="str">
        <f>HYPERLINK("capsilon://?command=openfolder&amp;siteaddress=FAM.docvelocity-na8.net&amp;folderid=FX0644A154-DB4E-C302-04FF-CA81732EC99E","FX211012718")</f>
        <v>FX211012718</v>
      </c>
      <c r="F186" t="s">
        <v>19</v>
      </c>
      <c r="G186" t="s">
        <v>19</v>
      </c>
      <c r="H186" t="s">
        <v>83</v>
      </c>
      <c r="I186" t="s">
        <v>544</v>
      </c>
      <c r="J186">
        <v>316</v>
      </c>
      <c r="K186" t="s">
        <v>85</v>
      </c>
      <c r="L186" t="s">
        <v>86</v>
      </c>
      <c r="M186" t="s">
        <v>87</v>
      </c>
      <c r="N186">
        <v>1</v>
      </c>
      <c r="O186" s="1">
        <v>44531.767731481479</v>
      </c>
      <c r="P186" s="1">
        <v>44532.296099537038</v>
      </c>
      <c r="Q186">
        <v>44722</v>
      </c>
      <c r="R186">
        <v>929</v>
      </c>
      <c r="S186" t="b">
        <v>0</v>
      </c>
      <c r="T186" t="s">
        <v>88</v>
      </c>
      <c r="U186" t="b">
        <v>0</v>
      </c>
      <c r="V186" t="s">
        <v>144</v>
      </c>
      <c r="W186" s="1">
        <v>44532.296099537038</v>
      </c>
      <c r="X186">
        <v>715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316</v>
      </c>
      <c r="AE186">
        <v>287</v>
      </c>
      <c r="AF186">
        <v>0</v>
      </c>
      <c r="AG186">
        <v>10</v>
      </c>
      <c r="AH186" t="s">
        <v>88</v>
      </c>
      <c r="AI186" t="s">
        <v>88</v>
      </c>
      <c r="AJ186" t="s">
        <v>88</v>
      </c>
      <c r="AK186" t="s">
        <v>88</v>
      </c>
      <c r="AL186" t="s">
        <v>88</v>
      </c>
      <c r="AM186" t="s">
        <v>88</v>
      </c>
      <c r="AN186" t="s">
        <v>88</v>
      </c>
      <c r="AO186" t="s">
        <v>88</v>
      </c>
      <c r="AP186" t="s">
        <v>88</v>
      </c>
      <c r="AQ186" t="s">
        <v>88</v>
      </c>
      <c r="AR186" t="s">
        <v>88</v>
      </c>
      <c r="AS186" t="s">
        <v>88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545</v>
      </c>
      <c r="B187" t="s">
        <v>80</v>
      </c>
      <c r="C187" t="s">
        <v>546</v>
      </c>
      <c r="D187" t="s">
        <v>82</v>
      </c>
      <c r="E187" s="2" t="str">
        <f>HYPERLINK("capsilon://?command=openfolder&amp;siteaddress=FAM.docvelocity-na8.net&amp;folderid=FX035191A9-22F4-C62C-1F37-E48AE93C559A","FX211114642")</f>
        <v>FX211114642</v>
      </c>
      <c r="F187" t="s">
        <v>19</v>
      </c>
      <c r="G187" t="s">
        <v>19</v>
      </c>
      <c r="H187" t="s">
        <v>83</v>
      </c>
      <c r="I187" t="s">
        <v>547</v>
      </c>
      <c r="J187">
        <v>60</v>
      </c>
      <c r="K187" t="s">
        <v>85</v>
      </c>
      <c r="L187" t="s">
        <v>86</v>
      </c>
      <c r="M187" t="s">
        <v>87</v>
      </c>
      <c r="N187">
        <v>1</v>
      </c>
      <c r="O187" s="1">
        <v>44531.777025462965</v>
      </c>
      <c r="P187" s="1">
        <v>44532.301168981481</v>
      </c>
      <c r="Q187">
        <v>44916</v>
      </c>
      <c r="R187">
        <v>370</v>
      </c>
      <c r="S187" t="b">
        <v>0</v>
      </c>
      <c r="T187" t="s">
        <v>88</v>
      </c>
      <c r="U187" t="b">
        <v>0</v>
      </c>
      <c r="V187" t="s">
        <v>144</v>
      </c>
      <c r="W187" s="1">
        <v>44532.301168981481</v>
      </c>
      <c r="X187">
        <v>231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60</v>
      </c>
      <c r="AE187">
        <v>48</v>
      </c>
      <c r="AF187">
        <v>0</v>
      </c>
      <c r="AG187">
        <v>6</v>
      </c>
      <c r="AH187" t="s">
        <v>88</v>
      </c>
      <c r="AI187" t="s">
        <v>88</v>
      </c>
      <c r="AJ187" t="s">
        <v>88</v>
      </c>
      <c r="AK187" t="s">
        <v>88</v>
      </c>
      <c r="AL187" t="s">
        <v>88</v>
      </c>
      <c r="AM187" t="s">
        <v>88</v>
      </c>
      <c r="AN187" t="s">
        <v>88</v>
      </c>
      <c r="AO187" t="s">
        <v>88</v>
      </c>
      <c r="AP187" t="s">
        <v>88</v>
      </c>
      <c r="AQ187" t="s">
        <v>88</v>
      </c>
      <c r="AR187" t="s">
        <v>88</v>
      </c>
      <c r="AS187" t="s">
        <v>88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548</v>
      </c>
      <c r="B188" t="s">
        <v>80</v>
      </c>
      <c r="C188" t="s">
        <v>549</v>
      </c>
      <c r="D188" t="s">
        <v>82</v>
      </c>
      <c r="E188" s="2" t="str">
        <f>HYPERLINK("capsilon://?command=openfolder&amp;siteaddress=FAM.docvelocity-na8.net&amp;folderid=FX02C4E2A7-8E18-04D0-24D4-12DD636674E2","FX21113385")</f>
        <v>FX21113385</v>
      </c>
      <c r="F188" t="s">
        <v>19</v>
      </c>
      <c r="G188" t="s">
        <v>19</v>
      </c>
      <c r="H188" t="s">
        <v>83</v>
      </c>
      <c r="I188" t="s">
        <v>550</v>
      </c>
      <c r="J188">
        <v>38</v>
      </c>
      <c r="K188" t="s">
        <v>85</v>
      </c>
      <c r="L188" t="s">
        <v>86</v>
      </c>
      <c r="M188" t="s">
        <v>87</v>
      </c>
      <c r="N188">
        <v>2</v>
      </c>
      <c r="O188" s="1">
        <v>44531.781099537038</v>
      </c>
      <c r="P188" s="1">
        <v>44531.837557870371</v>
      </c>
      <c r="Q188">
        <v>4837</v>
      </c>
      <c r="R188">
        <v>41</v>
      </c>
      <c r="S188" t="b">
        <v>0</v>
      </c>
      <c r="T188" t="s">
        <v>88</v>
      </c>
      <c r="U188" t="b">
        <v>0</v>
      </c>
      <c r="V188" t="s">
        <v>265</v>
      </c>
      <c r="W188" s="1">
        <v>44531.831134259257</v>
      </c>
      <c r="X188">
        <v>25</v>
      </c>
      <c r="Y188">
        <v>0</v>
      </c>
      <c r="Z188">
        <v>0</v>
      </c>
      <c r="AA188">
        <v>0</v>
      </c>
      <c r="AB188">
        <v>37</v>
      </c>
      <c r="AC188">
        <v>0</v>
      </c>
      <c r="AD188">
        <v>38</v>
      </c>
      <c r="AE188">
        <v>0</v>
      </c>
      <c r="AF188">
        <v>0</v>
      </c>
      <c r="AG188">
        <v>0</v>
      </c>
      <c r="AH188" t="s">
        <v>163</v>
      </c>
      <c r="AI188" s="1">
        <v>44531.837557870371</v>
      </c>
      <c r="AJ188">
        <v>16</v>
      </c>
      <c r="AK188">
        <v>0</v>
      </c>
      <c r="AL188">
        <v>0</v>
      </c>
      <c r="AM188">
        <v>0</v>
      </c>
      <c r="AN188">
        <v>37</v>
      </c>
      <c r="AO188">
        <v>0</v>
      </c>
      <c r="AP188">
        <v>38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551</v>
      </c>
      <c r="B189" t="s">
        <v>80</v>
      </c>
      <c r="C189" t="s">
        <v>552</v>
      </c>
      <c r="D189" t="s">
        <v>82</v>
      </c>
      <c r="E189" s="2" t="str">
        <f>HYPERLINK("capsilon://?command=openfolder&amp;siteaddress=FAM.docvelocity-na8.net&amp;folderid=FXCA52ECD6-D3B9-DA77-56A4-D23334CFD821","FX211291")</f>
        <v>FX211291</v>
      </c>
      <c r="F189" t="s">
        <v>19</v>
      </c>
      <c r="G189" t="s">
        <v>19</v>
      </c>
      <c r="H189" t="s">
        <v>83</v>
      </c>
      <c r="I189" t="s">
        <v>553</v>
      </c>
      <c r="J189">
        <v>28</v>
      </c>
      <c r="K189" t="s">
        <v>85</v>
      </c>
      <c r="L189" t="s">
        <v>86</v>
      </c>
      <c r="M189" t="s">
        <v>87</v>
      </c>
      <c r="N189">
        <v>2</v>
      </c>
      <c r="O189" s="1">
        <v>44531.797060185185</v>
      </c>
      <c r="P189" s="1">
        <v>44532.169664351852</v>
      </c>
      <c r="Q189">
        <v>31559</v>
      </c>
      <c r="R189">
        <v>634</v>
      </c>
      <c r="S189" t="b">
        <v>0</v>
      </c>
      <c r="T189" t="s">
        <v>88</v>
      </c>
      <c r="U189" t="b">
        <v>0</v>
      </c>
      <c r="V189" t="s">
        <v>104</v>
      </c>
      <c r="W189" s="1">
        <v>44532.158715277779</v>
      </c>
      <c r="X189">
        <v>275</v>
      </c>
      <c r="Y189">
        <v>21</v>
      </c>
      <c r="Z189">
        <v>0</v>
      </c>
      <c r="AA189">
        <v>21</v>
      </c>
      <c r="AB189">
        <v>0</v>
      </c>
      <c r="AC189">
        <v>19</v>
      </c>
      <c r="AD189">
        <v>7</v>
      </c>
      <c r="AE189">
        <v>0</v>
      </c>
      <c r="AF189">
        <v>0</v>
      </c>
      <c r="AG189">
        <v>0</v>
      </c>
      <c r="AH189" t="s">
        <v>109</v>
      </c>
      <c r="AI189" s="1">
        <v>44532.169664351852</v>
      </c>
      <c r="AJ189">
        <v>343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554</v>
      </c>
      <c r="B190" t="s">
        <v>80</v>
      </c>
      <c r="C190" t="s">
        <v>552</v>
      </c>
      <c r="D190" t="s">
        <v>82</v>
      </c>
      <c r="E190" s="2" t="str">
        <f>HYPERLINK("capsilon://?command=openfolder&amp;siteaddress=FAM.docvelocity-na8.net&amp;folderid=FXCA52ECD6-D3B9-DA77-56A4-D23334CFD821","FX211291")</f>
        <v>FX211291</v>
      </c>
      <c r="F190" t="s">
        <v>19</v>
      </c>
      <c r="G190" t="s">
        <v>19</v>
      </c>
      <c r="H190" t="s">
        <v>83</v>
      </c>
      <c r="I190" t="s">
        <v>555</v>
      </c>
      <c r="J190">
        <v>28</v>
      </c>
      <c r="K190" t="s">
        <v>85</v>
      </c>
      <c r="L190" t="s">
        <v>86</v>
      </c>
      <c r="M190" t="s">
        <v>87</v>
      </c>
      <c r="N190">
        <v>2</v>
      </c>
      <c r="O190" s="1">
        <v>44531.797384259262</v>
      </c>
      <c r="P190" s="1">
        <v>44532.168946759259</v>
      </c>
      <c r="Q190">
        <v>31689</v>
      </c>
      <c r="R190">
        <v>414</v>
      </c>
      <c r="S190" t="b">
        <v>0</v>
      </c>
      <c r="T190" t="s">
        <v>88</v>
      </c>
      <c r="U190" t="b">
        <v>0</v>
      </c>
      <c r="V190" t="s">
        <v>104</v>
      </c>
      <c r="W190" s="1">
        <v>44532.161111111112</v>
      </c>
      <c r="X190">
        <v>206</v>
      </c>
      <c r="Y190">
        <v>21</v>
      </c>
      <c r="Z190">
        <v>0</v>
      </c>
      <c r="AA190">
        <v>21</v>
      </c>
      <c r="AB190">
        <v>0</v>
      </c>
      <c r="AC190">
        <v>20</v>
      </c>
      <c r="AD190">
        <v>7</v>
      </c>
      <c r="AE190">
        <v>0</v>
      </c>
      <c r="AF190">
        <v>0</v>
      </c>
      <c r="AG190">
        <v>0</v>
      </c>
      <c r="AH190" t="s">
        <v>90</v>
      </c>
      <c r="AI190" s="1">
        <v>44532.168946759259</v>
      </c>
      <c r="AJ190">
        <v>208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556</v>
      </c>
      <c r="B191" t="s">
        <v>80</v>
      </c>
      <c r="C191" t="s">
        <v>552</v>
      </c>
      <c r="D191" t="s">
        <v>82</v>
      </c>
      <c r="E191" s="2" t="str">
        <f>HYPERLINK("capsilon://?command=openfolder&amp;siteaddress=FAM.docvelocity-na8.net&amp;folderid=FXCA52ECD6-D3B9-DA77-56A4-D23334CFD821","FX211291")</f>
        <v>FX211291</v>
      </c>
      <c r="F191" t="s">
        <v>19</v>
      </c>
      <c r="G191" t="s">
        <v>19</v>
      </c>
      <c r="H191" t="s">
        <v>83</v>
      </c>
      <c r="I191" t="s">
        <v>557</v>
      </c>
      <c r="J191">
        <v>28</v>
      </c>
      <c r="K191" t="s">
        <v>85</v>
      </c>
      <c r="L191" t="s">
        <v>86</v>
      </c>
      <c r="M191" t="s">
        <v>87</v>
      </c>
      <c r="N191">
        <v>2</v>
      </c>
      <c r="O191" s="1">
        <v>44531.797812500001</v>
      </c>
      <c r="P191" s="1">
        <v>44532.170578703706</v>
      </c>
      <c r="Q191">
        <v>31864</v>
      </c>
      <c r="R191">
        <v>343</v>
      </c>
      <c r="S191" t="b">
        <v>0</v>
      </c>
      <c r="T191" t="s">
        <v>88</v>
      </c>
      <c r="U191" t="b">
        <v>0</v>
      </c>
      <c r="V191" t="s">
        <v>113</v>
      </c>
      <c r="W191" s="1">
        <v>44532.162268518521</v>
      </c>
      <c r="X191">
        <v>202</v>
      </c>
      <c r="Y191">
        <v>21</v>
      </c>
      <c r="Z191">
        <v>0</v>
      </c>
      <c r="AA191">
        <v>21</v>
      </c>
      <c r="AB191">
        <v>0</v>
      </c>
      <c r="AC191">
        <v>6</v>
      </c>
      <c r="AD191">
        <v>7</v>
      </c>
      <c r="AE191">
        <v>0</v>
      </c>
      <c r="AF191">
        <v>0</v>
      </c>
      <c r="AG191">
        <v>0</v>
      </c>
      <c r="AH191" t="s">
        <v>90</v>
      </c>
      <c r="AI191" s="1">
        <v>44532.170578703706</v>
      </c>
      <c r="AJ191">
        <v>141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558</v>
      </c>
      <c r="B192" t="s">
        <v>80</v>
      </c>
      <c r="C192" t="s">
        <v>552</v>
      </c>
      <c r="D192" t="s">
        <v>82</v>
      </c>
      <c r="E192" s="2" t="str">
        <f>HYPERLINK("capsilon://?command=openfolder&amp;siteaddress=FAM.docvelocity-na8.net&amp;folderid=FXCA52ECD6-D3B9-DA77-56A4-D23334CFD821","FX211291")</f>
        <v>FX211291</v>
      </c>
      <c r="F192" t="s">
        <v>19</v>
      </c>
      <c r="G192" t="s">
        <v>19</v>
      </c>
      <c r="H192" t="s">
        <v>83</v>
      </c>
      <c r="I192" t="s">
        <v>559</v>
      </c>
      <c r="J192">
        <v>32</v>
      </c>
      <c r="K192" t="s">
        <v>85</v>
      </c>
      <c r="L192" t="s">
        <v>86</v>
      </c>
      <c r="M192" t="s">
        <v>87</v>
      </c>
      <c r="N192">
        <v>1</v>
      </c>
      <c r="O192" s="1">
        <v>44531.798935185187</v>
      </c>
      <c r="P192" s="1">
        <v>44532.302060185182</v>
      </c>
      <c r="Q192">
        <v>43264</v>
      </c>
      <c r="R192">
        <v>206</v>
      </c>
      <c r="S192" t="b">
        <v>0</v>
      </c>
      <c r="T192" t="s">
        <v>88</v>
      </c>
      <c r="U192" t="b">
        <v>0</v>
      </c>
      <c r="V192" t="s">
        <v>144</v>
      </c>
      <c r="W192" s="1">
        <v>44532.302060185182</v>
      </c>
      <c r="X192">
        <v>76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32</v>
      </c>
      <c r="AE192">
        <v>27</v>
      </c>
      <c r="AF192">
        <v>0</v>
      </c>
      <c r="AG192">
        <v>2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560</v>
      </c>
      <c r="B193" t="s">
        <v>80</v>
      </c>
      <c r="C193" t="s">
        <v>552</v>
      </c>
      <c r="D193" t="s">
        <v>82</v>
      </c>
      <c r="E193" s="2" t="str">
        <f>HYPERLINK("capsilon://?command=openfolder&amp;siteaddress=FAM.docvelocity-na8.net&amp;folderid=FXCA52ECD6-D3B9-DA77-56A4-D23334CFD821","FX211291")</f>
        <v>FX211291</v>
      </c>
      <c r="F193" t="s">
        <v>19</v>
      </c>
      <c r="G193" t="s">
        <v>19</v>
      </c>
      <c r="H193" t="s">
        <v>83</v>
      </c>
      <c r="I193" t="s">
        <v>561</v>
      </c>
      <c r="J193">
        <v>64</v>
      </c>
      <c r="K193" t="s">
        <v>85</v>
      </c>
      <c r="L193" t="s">
        <v>86</v>
      </c>
      <c r="M193" t="s">
        <v>87</v>
      </c>
      <c r="N193">
        <v>1</v>
      </c>
      <c r="O193" s="1">
        <v>44531.799108796295</v>
      </c>
      <c r="P193" s="1">
        <v>44532.303657407407</v>
      </c>
      <c r="Q193">
        <v>43359</v>
      </c>
      <c r="R193">
        <v>234</v>
      </c>
      <c r="S193" t="b">
        <v>0</v>
      </c>
      <c r="T193" t="s">
        <v>88</v>
      </c>
      <c r="U193" t="b">
        <v>0</v>
      </c>
      <c r="V193" t="s">
        <v>144</v>
      </c>
      <c r="W193" s="1">
        <v>44532.303657407407</v>
      </c>
      <c r="X193">
        <v>138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64</v>
      </c>
      <c r="AE193">
        <v>59</v>
      </c>
      <c r="AF193">
        <v>0</v>
      </c>
      <c r="AG193">
        <v>4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562</v>
      </c>
      <c r="B194" t="s">
        <v>80</v>
      </c>
      <c r="C194" t="s">
        <v>552</v>
      </c>
      <c r="D194" t="s">
        <v>82</v>
      </c>
      <c r="E194" s="2" t="str">
        <f>HYPERLINK("capsilon://?command=openfolder&amp;siteaddress=FAM.docvelocity-na8.net&amp;folderid=FXCA52ECD6-D3B9-DA77-56A4-D23334CFD821","FX211291")</f>
        <v>FX211291</v>
      </c>
      <c r="F194" t="s">
        <v>19</v>
      </c>
      <c r="G194" t="s">
        <v>19</v>
      </c>
      <c r="H194" t="s">
        <v>83</v>
      </c>
      <c r="I194" t="s">
        <v>563</v>
      </c>
      <c r="J194">
        <v>28</v>
      </c>
      <c r="K194" t="s">
        <v>85</v>
      </c>
      <c r="L194" t="s">
        <v>86</v>
      </c>
      <c r="M194" t="s">
        <v>87</v>
      </c>
      <c r="N194">
        <v>1</v>
      </c>
      <c r="O194" s="1">
        <v>44531.799409722225</v>
      </c>
      <c r="P194" s="1">
        <v>44532.309178240743</v>
      </c>
      <c r="Q194">
        <v>43679</v>
      </c>
      <c r="R194">
        <v>365</v>
      </c>
      <c r="S194" t="b">
        <v>0</v>
      </c>
      <c r="T194" t="s">
        <v>88</v>
      </c>
      <c r="U194" t="b">
        <v>0</v>
      </c>
      <c r="V194" t="s">
        <v>144</v>
      </c>
      <c r="W194" s="1">
        <v>44532.309178240743</v>
      </c>
      <c r="X194">
        <v>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28</v>
      </c>
      <c r="AE194">
        <v>21</v>
      </c>
      <c r="AF194">
        <v>0</v>
      </c>
      <c r="AG194">
        <v>2</v>
      </c>
      <c r="AH194" t="s">
        <v>88</v>
      </c>
      <c r="AI194" t="s">
        <v>88</v>
      </c>
      <c r="AJ194" t="s">
        <v>88</v>
      </c>
      <c r="AK194" t="s">
        <v>88</v>
      </c>
      <c r="AL194" t="s">
        <v>88</v>
      </c>
      <c r="AM194" t="s">
        <v>88</v>
      </c>
      <c r="AN194" t="s">
        <v>88</v>
      </c>
      <c r="AO194" t="s">
        <v>88</v>
      </c>
      <c r="AP194" t="s">
        <v>88</v>
      </c>
      <c r="AQ194" t="s">
        <v>88</v>
      </c>
      <c r="AR194" t="s">
        <v>88</v>
      </c>
      <c r="AS194" t="s">
        <v>88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564</v>
      </c>
      <c r="B195" t="s">
        <v>80</v>
      </c>
      <c r="C195" t="s">
        <v>565</v>
      </c>
      <c r="D195" t="s">
        <v>82</v>
      </c>
      <c r="E195" s="2" t="str">
        <f>HYPERLINK("capsilon://?command=openfolder&amp;siteaddress=FAM.docvelocity-na8.net&amp;folderid=FX49842122-6BBC-B386-4446-FFDBDE90264D","FX211115014")</f>
        <v>FX211115014</v>
      </c>
      <c r="F195" t="s">
        <v>19</v>
      </c>
      <c r="G195" t="s">
        <v>19</v>
      </c>
      <c r="H195" t="s">
        <v>83</v>
      </c>
      <c r="I195" t="s">
        <v>566</v>
      </c>
      <c r="J195">
        <v>98</v>
      </c>
      <c r="K195" t="s">
        <v>85</v>
      </c>
      <c r="L195" t="s">
        <v>86</v>
      </c>
      <c r="M195" t="s">
        <v>87</v>
      </c>
      <c r="N195">
        <v>2</v>
      </c>
      <c r="O195" s="1">
        <v>44531.801747685182</v>
      </c>
      <c r="P195" s="1">
        <v>44532.202418981484</v>
      </c>
      <c r="Q195">
        <v>32348</v>
      </c>
      <c r="R195">
        <v>2270</v>
      </c>
      <c r="S195" t="b">
        <v>0</v>
      </c>
      <c r="T195" t="s">
        <v>88</v>
      </c>
      <c r="U195" t="b">
        <v>0</v>
      </c>
      <c r="V195" t="s">
        <v>104</v>
      </c>
      <c r="W195" s="1">
        <v>44532.178229166668</v>
      </c>
      <c r="X195">
        <v>919</v>
      </c>
      <c r="Y195">
        <v>85</v>
      </c>
      <c r="Z195">
        <v>0</v>
      </c>
      <c r="AA195">
        <v>85</v>
      </c>
      <c r="AB195">
        <v>0</v>
      </c>
      <c r="AC195">
        <v>71</v>
      </c>
      <c r="AD195">
        <v>13</v>
      </c>
      <c r="AE195">
        <v>0</v>
      </c>
      <c r="AF195">
        <v>0</v>
      </c>
      <c r="AG195">
        <v>0</v>
      </c>
      <c r="AH195" t="s">
        <v>95</v>
      </c>
      <c r="AI195" s="1">
        <v>44532.202418981484</v>
      </c>
      <c r="AJ195">
        <v>1055</v>
      </c>
      <c r="AK195">
        <v>2</v>
      </c>
      <c r="AL195">
        <v>0</v>
      </c>
      <c r="AM195">
        <v>2</v>
      </c>
      <c r="AN195">
        <v>0</v>
      </c>
      <c r="AO195">
        <v>2</v>
      </c>
      <c r="AP195">
        <v>11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567</v>
      </c>
      <c r="B196" t="s">
        <v>80</v>
      </c>
      <c r="C196" t="s">
        <v>568</v>
      </c>
      <c r="D196" t="s">
        <v>82</v>
      </c>
      <c r="E196" s="2" t="str">
        <f>HYPERLINK("capsilon://?command=openfolder&amp;siteaddress=FAM.docvelocity-na8.net&amp;folderid=FX7F8CA8E1-3B54-C570-8489-F4555B2B5FC8","FX211114668")</f>
        <v>FX211114668</v>
      </c>
      <c r="F196" t="s">
        <v>19</v>
      </c>
      <c r="G196" t="s">
        <v>19</v>
      </c>
      <c r="H196" t="s">
        <v>83</v>
      </c>
      <c r="I196" t="s">
        <v>569</v>
      </c>
      <c r="J196">
        <v>32</v>
      </c>
      <c r="K196" t="s">
        <v>85</v>
      </c>
      <c r="L196" t="s">
        <v>86</v>
      </c>
      <c r="M196" t="s">
        <v>87</v>
      </c>
      <c r="N196">
        <v>2</v>
      </c>
      <c r="O196" s="1">
        <v>44531.809918981482</v>
      </c>
      <c r="P196" s="1">
        <v>44532.173993055556</v>
      </c>
      <c r="Q196">
        <v>30678</v>
      </c>
      <c r="R196">
        <v>778</v>
      </c>
      <c r="S196" t="b">
        <v>0</v>
      </c>
      <c r="T196" t="s">
        <v>88</v>
      </c>
      <c r="U196" t="b">
        <v>0</v>
      </c>
      <c r="V196" t="s">
        <v>104</v>
      </c>
      <c r="W196" s="1">
        <v>44532.167557870373</v>
      </c>
      <c r="X196">
        <v>405</v>
      </c>
      <c r="Y196">
        <v>59</v>
      </c>
      <c r="Z196">
        <v>0</v>
      </c>
      <c r="AA196">
        <v>59</v>
      </c>
      <c r="AB196">
        <v>0</v>
      </c>
      <c r="AC196">
        <v>47</v>
      </c>
      <c r="AD196">
        <v>-27</v>
      </c>
      <c r="AE196">
        <v>0</v>
      </c>
      <c r="AF196">
        <v>0</v>
      </c>
      <c r="AG196">
        <v>0</v>
      </c>
      <c r="AH196" t="s">
        <v>109</v>
      </c>
      <c r="AI196" s="1">
        <v>44532.173993055556</v>
      </c>
      <c r="AJ196">
        <v>373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-27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570</v>
      </c>
      <c r="B197" t="s">
        <v>80</v>
      </c>
      <c r="C197" t="s">
        <v>568</v>
      </c>
      <c r="D197" t="s">
        <v>82</v>
      </c>
      <c r="E197" s="2" t="str">
        <f>HYPERLINK("capsilon://?command=openfolder&amp;siteaddress=FAM.docvelocity-na8.net&amp;folderid=FX7F8CA8E1-3B54-C570-8489-F4555B2B5FC8","FX211114668")</f>
        <v>FX211114668</v>
      </c>
      <c r="F197" t="s">
        <v>19</v>
      </c>
      <c r="G197" t="s">
        <v>19</v>
      </c>
      <c r="H197" t="s">
        <v>83</v>
      </c>
      <c r="I197" t="s">
        <v>571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44531.810243055559</v>
      </c>
      <c r="P197" s="1">
        <v>44532.172789351855</v>
      </c>
      <c r="Q197">
        <v>30959</v>
      </c>
      <c r="R197">
        <v>365</v>
      </c>
      <c r="S197" t="b">
        <v>0</v>
      </c>
      <c r="T197" t="s">
        <v>88</v>
      </c>
      <c r="U197" t="b">
        <v>0</v>
      </c>
      <c r="V197" t="s">
        <v>113</v>
      </c>
      <c r="W197" s="1">
        <v>44532.167233796295</v>
      </c>
      <c r="X197">
        <v>175</v>
      </c>
      <c r="Y197">
        <v>21</v>
      </c>
      <c r="Z197">
        <v>0</v>
      </c>
      <c r="AA197">
        <v>21</v>
      </c>
      <c r="AB197">
        <v>0</v>
      </c>
      <c r="AC197">
        <v>10</v>
      </c>
      <c r="AD197">
        <v>7</v>
      </c>
      <c r="AE197">
        <v>0</v>
      </c>
      <c r="AF197">
        <v>0</v>
      </c>
      <c r="AG197">
        <v>0</v>
      </c>
      <c r="AH197" t="s">
        <v>90</v>
      </c>
      <c r="AI197" s="1">
        <v>44532.172789351855</v>
      </c>
      <c r="AJ197">
        <v>190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572</v>
      </c>
      <c r="B198" t="s">
        <v>80</v>
      </c>
      <c r="C198" t="s">
        <v>568</v>
      </c>
      <c r="D198" t="s">
        <v>82</v>
      </c>
      <c r="E198" s="2" t="str">
        <f>HYPERLINK("capsilon://?command=openfolder&amp;siteaddress=FAM.docvelocity-na8.net&amp;folderid=FX7F8CA8E1-3B54-C570-8489-F4555B2B5FC8","FX211114668")</f>
        <v>FX211114668</v>
      </c>
      <c r="F198" t="s">
        <v>19</v>
      </c>
      <c r="G198" t="s">
        <v>19</v>
      </c>
      <c r="H198" t="s">
        <v>83</v>
      </c>
      <c r="I198" t="s">
        <v>573</v>
      </c>
      <c r="J198">
        <v>37</v>
      </c>
      <c r="K198" t="s">
        <v>85</v>
      </c>
      <c r="L198" t="s">
        <v>86</v>
      </c>
      <c r="M198" t="s">
        <v>87</v>
      </c>
      <c r="N198">
        <v>2</v>
      </c>
      <c r="O198" s="1">
        <v>44531.810335648152</v>
      </c>
      <c r="P198" s="1">
        <v>44532.184467592589</v>
      </c>
      <c r="Q198">
        <v>30748</v>
      </c>
      <c r="R198">
        <v>1577</v>
      </c>
      <c r="S198" t="b">
        <v>0</v>
      </c>
      <c r="T198" t="s">
        <v>88</v>
      </c>
      <c r="U198" t="b">
        <v>0</v>
      </c>
      <c r="V198" t="s">
        <v>99</v>
      </c>
      <c r="W198" s="1">
        <v>44532.173668981479</v>
      </c>
      <c r="X198">
        <v>673</v>
      </c>
      <c r="Y198">
        <v>59</v>
      </c>
      <c r="Z198">
        <v>0</v>
      </c>
      <c r="AA198">
        <v>59</v>
      </c>
      <c r="AB198">
        <v>0</v>
      </c>
      <c r="AC198">
        <v>51</v>
      </c>
      <c r="AD198">
        <v>-22</v>
      </c>
      <c r="AE198">
        <v>0</v>
      </c>
      <c r="AF198">
        <v>0</v>
      </c>
      <c r="AG198">
        <v>0</v>
      </c>
      <c r="AH198" t="s">
        <v>109</v>
      </c>
      <c r="AI198" s="1">
        <v>44532.184467592589</v>
      </c>
      <c r="AJ198">
        <v>904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-26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574</v>
      </c>
      <c r="B199" t="s">
        <v>80</v>
      </c>
      <c r="C199" t="s">
        <v>575</v>
      </c>
      <c r="D199" t="s">
        <v>82</v>
      </c>
      <c r="E199" s="2" t="str">
        <f>HYPERLINK("capsilon://?command=openfolder&amp;siteaddress=FAM.docvelocity-na8.net&amp;folderid=FX293A0D39-8184-9BAB-5B4C-744E8B4EB115","FX211112073")</f>
        <v>FX211112073</v>
      </c>
      <c r="F199" t="s">
        <v>19</v>
      </c>
      <c r="G199" t="s">
        <v>19</v>
      </c>
      <c r="H199" t="s">
        <v>83</v>
      </c>
      <c r="I199" t="s">
        <v>576</v>
      </c>
      <c r="J199">
        <v>66</v>
      </c>
      <c r="K199" t="s">
        <v>85</v>
      </c>
      <c r="L199" t="s">
        <v>86</v>
      </c>
      <c r="M199" t="s">
        <v>87</v>
      </c>
      <c r="N199">
        <v>1</v>
      </c>
      <c r="O199" s="1">
        <v>44531.836296296293</v>
      </c>
      <c r="P199" s="1">
        <v>44532.311481481483</v>
      </c>
      <c r="Q199">
        <v>40678</v>
      </c>
      <c r="R199">
        <v>378</v>
      </c>
      <c r="S199" t="b">
        <v>0</v>
      </c>
      <c r="T199" t="s">
        <v>88</v>
      </c>
      <c r="U199" t="b">
        <v>0</v>
      </c>
      <c r="V199" t="s">
        <v>144</v>
      </c>
      <c r="W199" s="1">
        <v>44532.311481481483</v>
      </c>
      <c r="X199">
        <v>199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66</v>
      </c>
      <c r="AE199">
        <v>54</v>
      </c>
      <c r="AF199">
        <v>0</v>
      </c>
      <c r="AG199">
        <v>4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577</v>
      </c>
      <c r="B200" t="s">
        <v>80</v>
      </c>
      <c r="C200" t="s">
        <v>578</v>
      </c>
      <c r="D200" t="s">
        <v>82</v>
      </c>
      <c r="E200" s="2" t="str">
        <f>HYPERLINK("capsilon://?command=openfolder&amp;siteaddress=FAM.docvelocity-na8.net&amp;folderid=FX392CD3AD-B07F-F5B1-A266-2CAADBA339B5","FX2112780")</f>
        <v>FX2112780</v>
      </c>
      <c r="F200" t="s">
        <v>19</v>
      </c>
      <c r="G200" t="s">
        <v>19</v>
      </c>
      <c r="H200" t="s">
        <v>83</v>
      </c>
      <c r="I200" t="s">
        <v>579</v>
      </c>
      <c r="J200">
        <v>172</v>
      </c>
      <c r="K200" t="s">
        <v>85</v>
      </c>
      <c r="L200" t="s">
        <v>86</v>
      </c>
      <c r="M200" t="s">
        <v>87</v>
      </c>
      <c r="N200">
        <v>1</v>
      </c>
      <c r="O200" s="1">
        <v>44531.84479166667</v>
      </c>
      <c r="P200" s="1">
        <v>44532.314247685186</v>
      </c>
      <c r="Q200">
        <v>40164</v>
      </c>
      <c r="R200">
        <v>397</v>
      </c>
      <c r="S200" t="b">
        <v>0</v>
      </c>
      <c r="T200" t="s">
        <v>88</v>
      </c>
      <c r="U200" t="b">
        <v>0</v>
      </c>
      <c r="V200" t="s">
        <v>144</v>
      </c>
      <c r="W200" s="1">
        <v>44532.314247685186</v>
      </c>
      <c r="X200">
        <v>199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172</v>
      </c>
      <c r="AE200">
        <v>155</v>
      </c>
      <c r="AF200">
        <v>0</v>
      </c>
      <c r="AG200">
        <v>5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580</v>
      </c>
      <c r="B201" t="s">
        <v>80</v>
      </c>
      <c r="C201" t="s">
        <v>581</v>
      </c>
      <c r="D201" t="s">
        <v>82</v>
      </c>
      <c r="E201" s="2" t="str">
        <f>HYPERLINK("capsilon://?command=openfolder&amp;siteaddress=FAM.docvelocity-na8.net&amp;folderid=FX66FC70F5-7886-D9FF-6E12-6D238F4EC3D1","FX211277")</f>
        <v>FX211277</v>
      </c>
      <c r="F201" t="s">
        <v>19</v>
      </c>
      <c r="G201" t="s">
        <v>19</v>
      </c>
      <c r="H201" t="s">
        <v>83</v>
      </c>
      <c r="I201" t="s">
        <v>582</v>
      </c>
      <c r="J201">
        <v>28</v>
      </c>
      <c r="K201" t="s">
        <v>85</v>
      </c>
      <c r="L201" t="s">
        <v>86</v>
      </c>
      <c r="M201" t="s">
        <v>87</v>
      </c>
      <c r="N201">
        <v>2</v>
      </c>
      <c r="O201" s="1">
        <v>44531.859675925924</v>
      </c>
      <c r="P201" s="1">
        <v>44532.174641203703</v>
      </c>
      <c r="Q201">
        <v>26897</v>
      </c>
      <c r="R201">
        <v>316</v>
      </c>
      <c r="S201" t="b">
        <v>0</v>
      </c>
      <c r="T201" t="s">
        <v>88</v>
      </c>
      <c r="U201" t="b">
        <v>0</v>
      </c>
      <c r="V201" t="s">
        <v>113</v>
      </c>
      <c r="W201" s="1">
        <v>44532.170115740744</v>
      </c>
      <c r="X201">
        <v>157</v>
      </c>
      <c r="Y201">
        <v>21</v>
      </c>
      <c r="Z201">
        <v>0</v>
      </c>
      <c r="AA201">
        <v>21</v>
      </c>
      <c r="AB201">
        <v>0</v>
      </c>
      <c r="AC201">
        <v>3</v>
      </c>
      <c r="AD201">
        <v>7</v>
      </c>
      <c r="AE201">
        <v>0</v>
      </c>
      <c r="AF201">
        <v>0</v>
      </c>
      <c r="AG201">
        <v>0</v>
      </c>
      <c r="AH201" t="s">
        <v>90</v>
      </c>
      <c r="AI201" s="1">
        <v>44532.174641203703</v>
      </c>
      <c r="AJ201">
        <v>159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7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583</v>
      </c>
      <c r="B202" t="s">
        <v>80</v>
      </c>
      <c r="C202" t="s">
        <v>581</v>
      </c>
      <c r="D202" t="s">
        <v>82</v>
      </c>
      <c r="E202" s="2" t="str">
        <f>HYPERLINK("capsilon://?command=openfolder&amp;siteaddress=FAM.docvelocity-na8.net&amp;folderid=FX66FC70F5-7886-D9FF-6E12-6D238F4EC3D1","FX211277")</f>
        <v>FX211277</v>
      </c>
      <c r="F202" t="s">
        <v>19</v>
      </c>
      <c r="G202" t="s">
        <v>19</v>
      </c>
      <c r="H202" t="s">
        <v>83</v>
      </c>
      <c r="I202" t="s">
        <v>584</v>
      </c>
      <c r="J202">
        <v>38</v>
      </c>
      <c r="K202" t="s">
        <v>85</v>
      </c>
      <c r="L202" t="s">
        <v>86</v>
      </c>
      <c r="M202" t="s">
        <v>87</v>
      </c>
      <c r="N202">
        <v>2</v>
      </c>
      <c r="O202" s="1">
        <v>44531.859780092593</v>
      </c>
      <c r="P202" s="1">
        <v>44532.177534722221</v>
      </c>
      <c r="Q202">
        <v>26933</v>
      </c>
      <c r="R202">
        <v>521</v>
      </c>
      <c r="S202" t="b">
        <v>0</v>
      </c>
      <c r="T202" t="s">
        <v>88</v>
      </c>
      <c r="U202" t="b">
        <v>0</v>
      </c>
      <c r="V202" t="s">
        <v>113</v>
      </c>
      <c r="W202" s="1">
        <v>44532.173263888886</v>
      </c>
      <c r="X202">
        <v>272</v>
      </c>
      <c r="Y202">
        <v>54</v>
      </c>
      <c r="Z202">
        <v>0</v>
      </c>
      <c r="AA202">
        <v>54</v>
      </c>
      <c r="AB202">
        <v>0</v>
      </c>
      <c r="AC202">
        <v>31</v>
      </c>
      <c r="AD202">
        <v>-16</v>
      </c>
      <c r="AE202">
        <v>0</v>
      </c>
      <c r="AF202">
        <v>0</v>
      </c>
      <c r="AG202">
        <v>0</v>
      </c>
      <c r="AH202" t="s">
        <v>90</v>
      </c>
      <c r="AI202" s="1">
        <v>44532.177534722221</v>
      </c>
      <c r="AJ202">
        <v>249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-16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585</v>
      </c>
      <c r="B203" t="s">
        <v>80</v>
      </c>
      <c r="C203" t="s">
        <v>581</v>
      </c>
      <c r="D203" t="s">
        <v>82</v>
      </c>
      <c r="E203" s="2" t="str">
        <f>HYPERLINK("capsilon://?command=openfolder&amp;siteaddress=FAM.docvelocity-na8.net&amp;folderid=FX66FC70F5-7886-D9FF-6E12-6D238F4EC3D1","FX211277")</f>
        <v>FX211277</v>
      </c>
      <c r="F203" t="s">
        <v>19</v>
      </c>
      <c r="G203" t="s">
        <v>19</v>
      </c>
      <c r="H203" t="s">
        <v>83</v>
      </c>
      <c r="I203" t="s">
        <v>586</v>
      </c>
      <c r="J203">
        <v>28</v>
      </c>
      <c r="K203" t="s">
        <v>85</v>
      </c>
      <c r="L203" t="s">
        <v>86</v>
      </c>
      <c r="M203" t="s">
        <v>87</v>
      </c>
      <c r="N203">
        <v>2</v>
      </c>
      <c r="O203" s="1">
        <v>44531.860150462962</v>
      </c>
      <c r="P203" s="1">
        <v>44532.198553240742</v>
      </c>
      <c r="Q203">
        <v>28852</v>
      </c>
      <c r="R203">
        <v>386</v>
      </c>
      <c r="S203" t="b">
        <v>0</v>
      </c>
      <c r="T203" t="s">
        <v>88</v>
      </c>
      <c r="U203" t="b">
        <v>0</v>
      </c>
      <c r="V203" t="s">
        <v>113</v>
      </c>
      <c r="W203" s="1">
        <v>44532.174733796295</v>
      </c>
      <c r="X203">
        <v>126</v>
      </c>
      <c r="Y203">
        <v>21</v>
      </c>
      <c r="Z203">
        <v>0</v>
      </c>
      <c r="AA203">
        <v>21</v>
      </c>
      <c r="AB203">
        <v>0</v>
      </c>
      <c r="AC203">
        <v>3</v>
      </c>
      <c r="AD203">
        <v>7</v>
      </c>
      <c r="AE203">
        <v>0</v>
      </c>
      <c r="AF203">
        <v>0</v>
      </c>
      <c r="AG203">
        <v>0</v>
      </c>
      <c r="AH203" t="s">
        <v>109</v>
      </c>
      <c r="AI203" s="1">
        <v>44532.198553240742</v>
      </c>
      <c r="AJ203">
        <v>254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7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587</v>
      </c>
      <c r="B204" t="s">
        <v>80</v>
      </c>
      <c r="C204" t="s">
        <v>581</v>
      </c>
      <c r="D204" t="s">
        <v>82</v>
      </c>
      <c r="E204" s="2" t="str">
        <f>HYPERLINK("capsilon://?command=openfolder&amp;siteaddress=FAM.docvelocity-na8.net&amp;folderid=FX66FC70F5-7886-D9FF-6E12-6D238F4EC3D1","FX211277")</f>
        <v>FX211277</v>
      </c>
      <c r="F204" t="s">
        <v>19</v>
      </c>
      <c r="G204" t="s">
        <v>19</v>
      </c>
      <c r="H204" t="s">
        <v>83</v>
      </c>
      <c r="I204" t="s">
        <v>588</v>
      </c>
      <c r="J204">
        <v>28</v>
      </c>
      <c r="K204" t="s">
        <v>85</v>
      </c>
      <c r="L204" t="s">
        <v>86</v>
      </c>
      <c r="M204" t="s">
        <v>87</v>
      </c>
      <c r="N204">
        <v>2</v>
      </c>
      <c r="O204" s="1">
        <v>44531.860439814816</v>
      </c>
      <c r="P204" s="1">
        <v>44532.201527777775</v>
      </c>
      <c r="Q204">
        <v>28179</v>
      </c>
      <c r="R204">
        <v>1291</v>
      </c>
      <c r="S204" t="b">
        <v>0</v>
      </c>
      <c r="T204" t="s">
        <v>88</v>
      </c>
      <c r="U204" t="b">
        <v>0</v>
      </c>
      <c r="V204" t="s">
        <v>99</v>
      </c>
      <c r="W204" s="1">
        <v>44532.186412037037</v>
      </c>
      <c r="X204">
        <v>1035</v>
      </c>
      <c r="Y204">
        <v>21</v>
      </c>
      <c r="Z204">
        <v>0</v>
      </c>
      <c r="AA204">
        <v>21</v>
      </c>
      <c r="AB204">
        <v>0</v>
      </c>
      <c r="AC204">
        <v>19</v>
      </c>
      <c r="AD204">
        <v>7</v>
      </c>
      <c r="AE204">
        <v>0</v>
      </c>
      <c r="AF204">
        <v>0</v>
      </c>
      <c r="AG204">
        <v>0</v>
      </c>
      <c r="AH204" t="s">
        <v>109</v>
      </c>
      <c r="AI204" s="1">
        <v>44532.201527777775</v>
      </c>
      <c r="AJ204">
        <v>256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589</v>
      </c>
      <c r="B205" t="s">
        <v>80</v>
      </c>
      <c r="C205" t="s">
        <v>581</v>
      </c>
      <c r="D205" t="s">
        <v>82</v>
      </c>
      <c r="E205" s="2" t="str">
        <f>HYPERLINK("capsilon://?command=openfolder&amp;siteaddress=FAM.docvelocity-na8.net&amp;folderid=FX66FC70F5-7886-D9FF-6E12-6D238F4EC3D1","FX211277")</f>
        <v>FX211277</v>
      </c>
      <c r="F205" t="s">
        <v>19</v>
      </c>
      <c r="G205" t="s">
        <v>19</v>
      </c>
      <c r="H205" t="s">
        <v>83</v>
      </c>
      <c r="I205" t="s">
        <v>590</v>
      </c>
      <c r="J205">
        <v>32</v>
      </c>
      <c r="K205" t="s">
        <v>85</v>
      </c>
      <c r="L205" t="s">
        <v>86</v>
      </c>
      <c r="M205" t="s">
        <v>87</v>
      </c>
      <c r="N205">
        <v>2</v>
      </c>
      <c r="O205" s="1">
        <v>44531.860879629632</v>
      </c>
      <c r="P205" s="1">
        <v>44532.21056712963</v>
      </c>
      <c r="Q205">
        <v>29116</v>
      </c>
      <c r="R205">
        <v>1097</v>
      </c>
      <c r="S205" t="b">
        <v>0</v>
      </c>
      <c r="T205" t="s">
        <v>88</v>
      </c>
      <c r="U205" t="b">
        <v>0</v>
      </c>
      <c r="V205" t="s">
        <v>113</v>
      </c>
      <c r="W205" s="1">
        <v>44532.183668981481</v>
      </c>
      <c r="X205">
        <v>772</v>
      </c>
      <c r="Y205">
        <v>69</v>
      </c>
      <c r="Z205">
        <v>0</v>
      </c>
      <c r="AA205">
        <v>69</v>
      </c>
      <c r="AB205">
        <v>0</v>
      </c>
      <c r="AC205">
        <v>52</v>
      </c>
      <c r="AD205">
        <v>-37</v>
      </c>
      <c r="AE205">
        <v>0</v>
      </c>
      <c r="AF205">
        <v>0</v>
      </c>
      <c r="AG205">
        <v>0</v>
      </c>
      <c r="AH205" t="s">
        <v>90</v>
      </c>
      <c r="AI205" s="1">
        <v>44532.21056712963</v>
      </c>
      <c r="AJ205">
        <v>325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-40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591</v>
      </c>
      <c r="B206" t="s">
        <v>80</v>
      </c>
      <c r="C206" t="s">
        <v>510</v>
      </c>
      <c r="D206" t="s">
        <v>82</v>
      </c>
      <c r="E206" s="2" t="str">
        <f>HYPERLINK("capsilon://?command=openfolder&amp;siteaddress=FAM.docvelocity-na8.net&amp;folderid=FXAD9A9105-4F16-877E-3EED-3D4A546BB551","FX211114568")</f>
        <v>FX211114568</v>
      </c>
      <c r="F206" t="s">
        <v>19</v>
      </c>
      <c r="G206" t="s">
        <v>19</v>
      </c>
      <c r="H206" t="s">
        <v>83</v>
      </c>
      <c r="I206" t="s">
        <v>592</v>
      </c>
      <c r="J206">
        <v>28</v>
      </c>
      <c r="K206" t="s">
        <v>85</v>
      </c>
      <c r="L206" t="s">
        <v>86</v>
      </c>
      <c r="M206" t="s">
        <v>87</v>
      </c>
      <c r="N206">
        <v>2</v>
      </c>
      <c r="O206" s="1">
        <v>44531.889305555553</v>
      </c>
      <c r="P206" s="1">
        <v>44532.209664351853</v>
      </c>
      <c r="Q206">
        <v>27158</v>
      </c>
      <c r="R206">
        <v>521</v>
      </c>
      <c r="S206" t="b">
        <v>0</v>
      </c>
      <c r="T206" t="s">
        <v>88</v>
      </c>
      <c r="U206" t="b">
        <v>0</v>
      </c>
      <c r="V206" t="s">
        <v>99</v>
      </c>
      <c r="W206" s="1">
        <v>44532.189988425926</v>
      </c>
      <c r="X206">
        <v>309</v>
      </c>
      <c r="Y206">
        <v>21</v>
      </c>
      <c r="Z206">
        <v>0</v>
      </c>
      <c r="AA206">
        <v>21</v>
      </c>
      <c r="AB206">
        <v>0</v>
      </c>
      <c r="AC206">
        <v>8</v>
      </c>
      <c r="AD206">
        <v>7</v>
      </c>
      <c r="AE206">
        <v>0</v>
      </c>
      <c r="AF206">
        <v>0</v>
      </c>
      <c r="AG206">
        <v>0</v>
      </c>
      <c r="AH206" t="s">
        <v>95</v>
      </c>
      <c r="AI206" s="1">
        <v>44532.209664351853</v>
      </c>
      <c r="AJ206">
        <v>212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593</v>
      </c>
      <c r="B207" t="s">
        <v>80</v>
      </c>
      <c r="C207" t="s">
        <v>510</v>
      </c>
      <c r="D207" t="s">
        <v>82</v>
      </c>
      <c r="E207" s="2" t="str">
        <f>HYPERLINK("capsilon://?command=openfolder&amp;siteaddress=FAM.docvelocity-na8.net&amp;folderid=FXAD9A9105-4F16-877E-3EED-3D4A546BB551","FX211114568")</f>
        <v>FX211114568</v>
      </c>
      <c r="F207" t="s">
        <v>19</v>
      </c>
      <c r="G207" t="s">
        <v>19</v>
      </c>
      <c r="H207" t="s">
        <v>83</v>
      </c>
      <c r="I207" t="s">
        <v>594</v>
      </c>
      <c r="J207">
        <v>28</v>
      </c>
      <c r="K207" t="s">
        <v>85</v>
      </c>
      <c r="L207" t="s">
        <v>86</v>
      </c>
      <c r="M207" t="s">
        <v>87</v>
      </c>
      <c r="N207">
        <v>2</v>
      </c>
      <c r="O207" s="1">
        <v>44531.889548611114</v>
      </c>
      <c r="P207" s="1">
        <v>44532.211851851855</v>
      </c>
      <c r="Q207">
        <v>27117</v>
      </c>
      <c r="R207">
        <v>730</v>
      </c>
      <c r="S207" t="b">
        <v>0</v>
      </c>
      <c r="T207" t="s">
        <v>88</v>
      </c>
      <c r="U207" t="b">
        <v>0</v>
      </c>
      <c r="V207" t="s">
        <v>99</v>
      </c>
      <c r="W207" s="1">
        <v>44532.204513888886</v>
      </c>
      <c r="X207">
        <v>450</v>
      </c>
      <c r="Y207">
        <v>21</v>
      </c>
      <c r="Z207">
        <v>0</v>
      </c>
      <c r="AA207">
        <v>21</v>
      </c>
      <c r="AB207">
        <v>0</v>
      </c>
      <c r="AC207">
        <v>10</v>
      </c>
      <c r="AD207">
        <v>7</v>
      </c>
      <c r="AE207">
        <v>0</v>
      </c>
      <c r="AF207">
        <v>0</v>
      </c>
      <c r="AG207">
        <v>0</v>
      </c>
      <c r="AH207" t="s">
        <v>109</v>
      </c>
      <c r="AI207" s="1">
        <v>44532.211851851855</v>
      </c>
      <c r="AJ207">
        <v>274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595</v>
      </c>
      <c r="B208" t="s">
        <v>80</v>
      </c>
      <c r="C208" t="s">
        <v>510</v>
      </c>
      <c r="D208" t="s">
        <v>82</v>
      </c>
      <c r="E208" s="2" t="str">
        <f>HYPERLINK("capsilon://?command=openfolder&amp;siteaddress=FAM.docvelocity-na8.net&amp;folderid=FXAD9A9105-4F16-877E-3EED-3D4A546BB551","FX211114568")</f>
        <v>FX211114568</v>
      </c>
      <c r="F208" t="s">
        <v>19</v>
      </c>
      <c r="G208" t="s">
        <v>19</v>
      </c>
      <c r="H208" t="s">
        <v>83</v>
      </c>
      <c r="I208" t="s">
        <v>596</v>
      </c>
      <c r="J208">
        <v>28</v>
      </c>
      <c r="K208" t="s">
        <v>85</v>
      </c>
      <c r="L208" t="s">
        <v>86</v>
      </c>
      <c r="M208" t="s">
        <v>87</v>
      </c>
      <c r="N208">
        <v>2</v>
      </c>
      <c r="O208" s="1">
        <v>44531.889756944445</v>
      </c>
      <c r="P208" s="1">
        <v>44532.298622685186</v>
      </c>
      <c r="Q208">
        <v>34877</v>
      </c>
      <c r="R208">
        <v>449</v>
      </c>
      <c r="S208" t="b">
        <v>0</v>
      </c>
      <c r="T208" t="s">
        <v>88</v>
      </c>
      <c r="U208" t="b">
        <v>0</v>
      </c>
      <c r="V208" t="s">
        <v>89</v>
      </c>
      <c r="W208" s="1">
        <v>44532.224537037036</v>
      </c>
      <c r="X208">
        <v>275</v>
      </c>
      <c r="Y208">
        <v>21</v>
      </c>
      <c r="Z208">
        <v>0</v>
      </c>
      <c r="AA208">
        <v>21</v>
      </c>
      <c r="AB208">
        <v>0</v>
      </c>
      <c r="AC208">
        <v>2</v>
      </c>
      <c r="AD208">
        <v>7</v>
      </c>
      <c r="AE208">
        <v>0</v>
      </c>
      <c r="AF208">
        <v>0</v>
      </c>
      <c r="AG208">
        <v>0</v>
      </c>
      <c r="AH208" t="s">
        <v>90</v>
      </c>
      <c r="AI208" s="1">
        <v>44532.298622685186</v>
      </c>
      <c r="AJ208">
        <v>153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597</v>
      </c>
      <c r="B209" t="s">
        <v>80</v>
      </c>
      <c r="C209" t="s">
        <v>510</v>
      </c>
      <c r="D209" t="s">
        <v>82</v>
      </c>
      <c r="E209" s="2" t="str">
        <f>HYPERLINK("capsilon://?command=openfolder&amp;siteaddress=FAM.docvelocity-na8.net&amp;folderid=FXAD9A9105-4F16-877E-3EED-3D4A546BB551","FX211114568")</f>
        <v>FX211114568</v>
      </c>
      <c r="F209" t="s">
        <v>19</v>
      </c>
      <c r="G209" t="s">
        <v>19</v>
      </c>
      <c r="H209" t="s">
        <v>83</v>
      </c>
      <c r="I209" t="s">
        <v>598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44531.890011574076</v>
      </c>
      <c r="P209" s="1">
        <v>44532.299768518518</v>
      </c>
      <c r="Q209">
        <v>35077</v>
      </c>
      <c r="R209">
        <v>326</v>
      </c>
      <c r="S209" t="b">
        <v>0</v>
      </c>
      <c r="T209" t="s">
        <v>88</v>
      </c>
      <c r="U209" t="b">
        <v>0</v>
      </c>
      <c r="V209" t="s">
        <v>89</v>
      </c>
      <c r="W209" s="1">
        <v>44532.227187500001</v>
      </c>
      <c r="X209">
        <v>228</v>
      </c>
      <c r="Y209">
        <v>21</v>
      </c>
      <c r="Z209">
        <v>0</v>
      </c>
      <c r="AA209">
        <v>21</v>
      </c>
      <c r="AB209">
        <v>0</v>
      </c>
      <c r="AC209">
        <v>2</v>
      </c>
      <c r="AD209">
        <v>7</v>
      </c>
      <c r="AE209">
        <v>0</v>
      </c>
      <c r="AF209">
        <v>0</v>
      </c>
      <c r="AG209">
        <v>0</v>
      </c>
      <c r="AH209" t="s">
        <v>90</v>
      </c>
      <c r="AI209" s="1">
        <v>44532.299768518518</v>
      </c>
      <c r="AJ209">
        <v>98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599</v>
      </c>
      <c r="B210" t="s">
        <v>80</v>
      </c>
      <c r="C210" t="s">
        <v>510</v>
      </c>
      <c r="D210" t="s">
        <v>82</v>
      </c>
      <c r="E210" s="2" t="str">
        <f>HYPERLINK("capsilon://?command=openfolder&amp;siteaddress=FAM.docvelocity-na8.net&amp;folderid=FXAD9A9105-4F16-877E-3EED-3D4A546BB551","FX211114568")</f>
        <v>FX211114568</v>
      </c>
      <c r="F210" t="s">
        <v>19</v>
      </c>
      <c r="G210" t="s">
        <v>19</v>
      </c>
      <c r="H210" t="s">
        <v>83</v>
      </c>
      <c r="I210" t="s">
        <v>600</v>
      </c>
      <c r="J210">
        <v>60</v>
      </c>
      <c r="K210" t="s">
        <v>85</v>
      </c>
      <c r="L210" t="s">
        <v>86</v>
      </c>
      <c r="M210" t="s">
        <v>87</v>
      </c>
      <c r="N210">
        <v>2</v>
      </c>
      <c r="O210" s="1">
        <v>44531.890879629631</v>
      </c>
      <c r="P210" s="1">
        <v>44532.301215277781</v>
      </c>
      <c r="Q210">
        <v>35065</v>
      </c>
      <c r="R210">
        <v>388</v>
      </c>
      <c r="S210" t="b">
        <v>0</v>
      </c>
      <c r="T210" t="s">
        <v>88</v>
      </c>
      <c r="U210" t="b">
        <v>0</v>
      </c>
      <c r="V210" t="s">
        <v>89</v>
      </c>
      <c r="W210" s="1">
        <v>44532.230231481481</v>
      </c>
      <c r="X210">
        <v>263</v>
      </c>
      <c r="Y210">
        <v>49</v>
      </c>
      <c r="Z210">
        <v>0</v>
      </c>
      <c r="AA210">
        <v>49</v>
      </c>
      <c r="AB210">
        <v>0</v>
      </c>
      <c r="AC210">
        <v>8</v>
      </c>
      <c r="AD210">
        <v>11</v>
      </c>
      <c r="AE210">
        <v>0</v>
      </c>
      <c r="AF210">
        <v>0</v>
      </c>
      <c r="AG210">
        <v>0</v>
      </c>
      <c r="AH210" t="s">
        <v>90</v>
      </c>
      <c r="AI210" s="1">
        <v>44532.301215277781</v>
      </c>
      <c r="AJ210">
        <v>125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11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601</v>
      </c>
      <c r="B211" t="s">
        <v>80</v>
      </c>
      <c r="C211" t="s">
        <v>510</v>
      </c>
      <c r="D211" t="s">
        <v>82</v>
      </c>
      <c r="E211" s="2" t="str">
        <f>HYPERLINK("capsilon://?command=openfolder&amp;siteaddress=FAM.docvelocity-na8.net&amp;folderid=FXAD9A9105-4F16-877E-3EED-3D4A546BB551","FX211114568")</f>
        <v>FX211114568</v>
      </c>
      <c r="F211" t="s">
        <v>19</v>
      </c>
      <c r="G211" t="s">
        <v>19</v>
      </c>
      <c r="H211" t="s">
        <v>83</v>
      </c>
      <c r="I211" t="s">
        <v>602</v>
      </c>
      <c r="J211">
        <v>94</v>
      </c>
      <c r="K211" t="s">
        <v>85</v>
      </c>
      <c r="L211" t="s">
        <v>86</v>
      </c>
      <c r="M211" t="s">
        <v>87</v>
      </c>
      <c r="N211">
        <v>2</v>
      </c>
      <c r="O211" s="1">
        <v>44531.891041666669</v>
      </c>
      <c r="P211" s="1">
        <v>44532.307858796295</v>
      </c>
      <c r="Q211">
        <v>35038</v>
      </c>
      <c r="R211">
        <v>975</v>
      </c>
      <c r="S211" t="b">
        <v>0</v>
      </c>
      <c r="T211" t="s">
        <v>88</v>
      </c>
      <c r="U211" t="b">
        <v>0</v>
      </c>
      <c r="V211" t="s">
        <v>89</v>
      </c>
      <c r="W211" s="1">
        <v>44532.234895833331</v>
      </c>
      <c r="X211">
        <v>402</v>
      </c>
      <c r="Y211">
        <v>89</v>
      </c>
      <c r="Z211">
        <v>0</v>
      </c>
      <c r="AA211">
        <v>89</v>
      </c>
      <c r="AB211">
        <v>0</v>
      </c>
      <c r="AC211">
        <v>8</v>
      </c>
      <c r="AD211">
        <v>5</v>
      </c>
      <c r="AE211">
        <v>0</v>
      </c>
      <c r="AF211">
        <v>0</v>
      </c>
      <c r="AG211">
        <v>0</v>
      </c>
      <c r="AH211" t="s">
        <v>90</v>
      </c>
      <c r="AI211" s="1">
        <v>44532.307858796295</v>
      </c>
      <c r="AJ211">
        <v>573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603</v>
      </c>
      <c r="B212" t="s">
        <v>80</v>
      </c>
      <c r="C212" t="s">
        <v>510</v>
      </c>
      <c r="D212" t="s">
        <v>82</v>
      </c>
      <c r="E212" s="2" t="str">
        <f>HYPERLINK("capsilon://?command=openfolder&amp;siteaddress=FAM.docvelocity-na8.net&amp;folderid=FXAD9A9105-4F16-877E-3EED-3D4A546BB551","FX211114568")</f>
        <v>FX211114568</v>
      </c>
      <c r="F212" t="s">
        <v>19</v>
      </c>
      <c r="G212" t="s">
        <v>19</v>
      </c>
      <c r="H212" t="s">
        <v>83</v>
      </c>
      <c r="I212" t="s">
        <v>604</v>
      </c>
      <c r="J212">
        <v>66</v>
      </c>
      <c r="K212" t="s">
        <v>85</v>
      </c>
      <c r="L212" t="s">
        <v>86</v>
      </c>
      <c r="M212" t="s">
        <v>87</v>
      </c>
      <c r="N212">
        <v>2</v>
      </c>
      <c r="O212" s="1">
        <v>44531.891250000001</v>
      </c>
      <c r="P212" s="1">
        <v>44532.307164351849</v>
      </c>
      <c r="Q212">
        <v>34773</v>
      </c>
      <c r="R212">
        <v>1162</v>
      </c>
      <c r="S212" t="b">
        <v>0</v>
      </c>
      <c r="T212" t="s">
        <v>88</v>
      </c>
      <c r="U212" t="b">
        <v>0</v>
      </c>
      <c r="V212" t="s">
        <v>89</v>
      </c>
      <c r="W212" s="1">
        <v>44532.242766203701</v>
      </c>
      <c r="X212">
        <v>679</v>
      </c>
      <c r="Y212">
        <v>52</v>
      </c>
      <c r="Z212">
        <v>0</v>
      </c>
      <c r="AA212">
        <v>52</v>
      </c>
      <c r="AB212">
        <v>0</v>
      </c>
      <c r="AC212">
        <v>30</v>
      </c>
      <c r="AD212">
        <v>14</v>
      </c>
      <c r="AE212">
        <v>0</v>
      </c>
      <c r="AF212">
        <v>0</v>
      </c>
      <c r="AG212">
        <v>0</v>
      </c>
      <c r="AH212" t="s">
        <v>109</v>
      </c>
      <c r="AI212" s="1">
        <v>44532.307164351849</v>
      </c>
      <c r="AJ212">
        <v>483</v>
      </c>
      <c r="AK212">
        <v>3</v>
      </c>
      <c r="AL212">
        <v>0</v>
      </c>
      <c r="AM212">
        <v>3</v>
      </c>
      <c r="AN212">
        <v>0</v>
      </c>
      <c r="AO212">
        <v>3</v>
      </c>
      <c r="AP212">
        <v>11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605</v>
      </c>
      <c r="B213" t="s">
        <v>80</v>
      </c>
      <c r="C213" t="s">
        <v>510</v>
      </c>
      <c r="D213" t="s">
        <v>82</v>
      </c>
      <c r="E213" s="2" t="str">
        <f>HYPERLINK("capsilon://?command=openfolder&amp;siteaddress=FAM.docvelocity-na8.net&amp;folderid=FXAD9A9105-4F16-877E-3EED-3D4A546BB551","FX211114568")</f>
        <v>FX211114568</v>
      </c>
      <c r="F213" t="s">
        <v>19</v>
      </c>
      <c r="G213" t="s">
        <v>19</v>
      </c>
      <c r="H213" t="s">
        <v>83</v>
      </c>
      <c r="I213" t="s">
        <v>606</v>
      </c>
      <c r="J213">
        <v>66</v>
      </c>
      <c r="K213" t="s">
        <v>85</v>
      </c>
      <c r="L213" t="s">
        <v>86</v>
      </c>
      <c r="M213" t="s">
        <v>87</v>
      </c>
      <c r="N213">
        <v>2</v>
      </c>
      <c r="O213" s="1">
        <v>44531.891597222224</v>
      </c>
      <c r="P213" s="1">
        <v>44532.313460648147</v>
      </c>
      <c r="Q213">
        <v>35096</v>
      </c>
      <c r="R213">
        <v>1353</v>
      </c>
      <c r="S213" t="b">
        <v>0</v>
      </c>
      <c r="T213" t="s">
        <v>88</v>
      </c>
      <c r="U213" t="b">
        <v>0</v>
      </c>
      <c r="V213" t="s">
        <v>104</v>
      </c>
      <c r="W213" s="1">
        <v>44532.247499999998</v>
      </c>
      <c r="X213">
        <v>810</v>
      </c>
      <c r="Y213">
        <v>52</v>
      </c>
      <c r="Z213">
        <v>0</v>
      </c>
      <c r="AA213">
        <v>52</v>
      </c>
      <c r="AB213">
        <v>0</v>
      </c>
      <c r="AC213">
        <v>39</v>
      </c>
      <c r="AD213">
        <v>14</v>
      </c>
      <c r="AE213">
        <v>0</v>
      </c>
      <c r="AF213">
        <v>0</v>
      </c>
      <c r="AG213">
        <v>0</v>
      </c>
      <c r="AH213" t="s">
        <v>109</v>
      </c>
      <c r="AI213" s="1">
        <v>44532.313460648147</v>
      </c>
      <c r="AJ213">
        <v>543</v>
      </c>
      <c r="AK213">
        <v>3</v>
      </c>
      <c r="AL213">
        <v>0</v>
      </c>
      <c r="AM213">
        <v>3</v>
      </c>
      <c r="AN213">
        <v>0</v>
      </c>
      <c r="AO213">
        <v>3</v>
      </c>
      <c r="AP213">
        <v>11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607</v>
      </c>
      <c r="B214" t="s">
        <v>80</v>
      </c>
      <c r="C214" t="s">
        <v>608</v>
      </c>
      <c r="D214" t="s">
        <v>82</v>
      </c>
      <c r="E214" s="2" t="str">
        <f>HYPERLINK("capsilon://?command=openfolder&amp;siteaddress=FAM.docvelocity-na8.net&amp;folderid=FXEAACDBC1-A8C2-C659-3CC6-0F1B56BAAC8A","FX211112774")</f>
        <v>FX211112774</v>
      </c>
      <c r="F214" t="s">
        <v>19</v>
      </c>
      <c r="G214" t="s">
        <v>19</v>
      </c>
      <c r="H214" t="s">
        <v>83</v>
      </c>
      <c r="I214" t="s">
        <v>609</v>
      </c>
      <c r="J214">
        <v>28</v>
      </c>
      <c r="K214" t="s">
        <v>85</v>
      </c>
      <c r="L214" t="s">
        <v>86</v>
      </c>
      <c r="M214" t="s">
        <v>87</v>
      </c>
      <c r="N214">
        <v>1</v>
      </c>
      <c r="O214" s="1">
        <v>44531.894201388888</v>
      </c>
      <c r="P214" s="1">
        <v>44532.330335648148</v>
      </c>
      <c r="Q214">
        <v>37114</v>
      </c>
      <c r="R214">
        <v>568</v>
      </c>
      <c r="S214" t="b">
        <v>0</v>
      </c>
      <c r="T214" t="s">
        <v>88</v>
      </c>
      <c r="U214" t="b">
        <v>0</v>
      </c>
      <c r="V214" t="s">
        <v>144</v>
      </c>
      <c r="W214" s="1">
        <v>44532.330335648148</v>
      </c>
      <c r="X214">
        <v>315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28</v>
      </c>
      <c r="AE214">
        <v>21</v>
      </c>
      <c r="AF214">
        <v>0</v>
      </c>
      <c r="AG214">
        <v>4</v>
      </c>
      <c r="AH214" t="s">
        <v>88</v>
      </c>
      <c r="AI214" t="s">
        <v>88</v>
      </c>
      <c r="AJ214" t="s">
        <v>88</v>
      </c>
      <c r="AK214" t="s">
        <v>88</v>
      </c>
      <c r="AL214" t="s">
        <v>88</v>
      </c>
      <c r="AM214" t="s">
        <v>88</v>
      </c>
      <c r="AN214" t="s">
        <v>88</v>
      </c>
      <c r="AO214" t="s">
        <v>88</v>
      </c>
      <c r="AP214" t="s">
        <v>88</v>
      </c>
      <c r="AQ214" t="s">
        <v>88</v>
      </c>
      <c r="AR214" t="s">
        <v>88</v>
      </c>
      <c r="AS214" t="s">
        <v>88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610</v>
      </c>
      <c r="B215" t="s">
        <v>80</v>
      </c>
      <c r="C215" t="s">
        <v>608</v>
      </c>
      <c r="D215" t="s">
        <v>82</v>
      </c>
      <c r="E215" s="2" t="str">
        <f>HYPERLINK("capsilon://?command=openfolder&amp;siteaddress=FAM.docvelocity-na8.net&amp;folderid=FXEAACDBC1-A8C2-C659-3CC6-0F1B56BAAC8A","FX211112774")</f>
        <v>FX211112774</v>
      </c>
      <c r="F215" t="s">
        <v>19</v>
      </c>
      <c r="G215" t="s">
        <v>19</v>
      </c>
      <c r="H215" t="s">
        <v>83</v>
      </c>
      <c r="I215" t="s">
        <v>611</v>
      </c>
      <c r="J215">
        <v>28</v>
      </c>
      <c r="K215" t="s">
        <v>85</v>
      </c>
      <c r="L215" t="s">
        <v>86</v>
      </c>
      <c r="M215" t="s">
        <v>87</v>
      </c>
      <c r="N215">
        <v>1</v>
      </c>
      <c r="O215" s="1">
        <v>44531.894456018519</v>
      </c>
      <c r="P215" s="1">
        <v>44532.331493055557</v>
      </c>
      <c r="Q215">
        <v>37588</v>
      </c>
      <c r="R215">
        <v>172</v>
      </c>
      <c r="S215" t="b">
        <v>0</v>
      </c>
      <c r="T215" t="s">
        <v>88</v>
      </c>
      <c r="U215" t="b">
        <v>0</v>
      </c>
      <c r="V215" t="s">
        <v>144</v>
      </c>
      <c r="W215" s="1">
        <v>44532.331493055557</v>
      </c>
      <c r="X215">
        <v>99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28</v>
      </c>
      <c r="AE215">
        <v>21</v>
      </c>
      <c r="AF215">
        <v>0</v>
      </c>
      <c r="AG215">
        <v>3</v>
      </c>
      <c r="AH215" t="s">
        <v>88</v>
      </c>
      <c r="AI215" t="s">
        <v>88</v>
      </c>
      <c r="AJ215" t="s">
        <v>88</v>
      </c>
      <c r="AK215" t="s">
        <v>88</v>
      </c>
      <c r="AL215" t="s">
        <v>88</v>
      </c>
      <c r="AM215" t="s">
        <v>88</v>
      </c>
      <c r="AN215" t="s">
        <v>88</v>
      </c>
      <c r="AO215" t="s">
        <v>88</v>
      </c>
      <c r="AP215" t="s">
        <v>88</v>
      </c>
      <c r="AQ215" t="s">
        <v>88</v>
      </c>
      <c r="AR215" t="s">
        <v>88</v>
      </c>
      <c r="AS215" t="s">
        <v>88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612</v>
      </c>
      <c r="B216" t="s">
        <v>80</v>
      </c>
      <c r="C216" t="s">
        <v>470</v>
      </c>
      <c r="D216" t="s">
        <v>82</v>
      </c>
      <c r="E216" s="2" t="str">
        <f>HYPERLINK("capsilon://?command=openfolder&amp;siteaddress=FAM.docvelocity-na8.net&amp;folderid=FX29E32563-9B07-A220-A7E3-950D32A549F0","FX211114084")</f>
        <v>FX211114084</v>
      </c>
      <c r="F216" t="s">
        <v>19</v>
      </c>
      <c r="G216" t="s">
        <v>19</v>
      </c>
      <c r="H216" t="s">
        <v>83</v>
      </c>
      <c r="I216" t="s">
        <v>613</v>
      </c>
      <c r="J216">
        <v>28</v>
      </c>
      <c r="K216" t="s">
        <v>85</v>
      </c>
      <c r="L216" t="s">
        <v>86</v>
      </c>
      <c r="M216" t="s">
        <v>87</v>
      </c>
      <c r="N216">
        <v>2</v>
      </c>
      <c r="O216" s="1">
        <v>44531.907476851855</v>
      </c>
      <c r="P216" s="1">
        <v>44532.309930555559</v>
      </c>
      <c r="Q216">
        <v>34502</v>
      </c>
      <c r="R216">
        <v>270</v>
      </c>
      <c r="S216" t="b">
        <v>0</v>
      </c>
      <c r="T216" t="s">
        <v>88</v>
      </c>
      <c r="U216" t="b">
        <v>0</v>
      </c>
      <c r="V216" t="s">
        <v>113</v>
      </c>
      <c r="W216" s="1">
        <v>44532.257025462961</v>
      </c>
      <c r="X216">
        <v>92</v>
      </c>
      <c r="Y216">
        <v>21</v>
      </c>
      <c r="Z216">
        <v>0</v>
      </c>
      <c r="AA216">
        <v>21</v>
      </c>
      <c r="AB216">
        <v>0</v>
      </c>
      <c r="AC216">
        <v>0</v>
      </c>
      <c r="AD216">
        <v>7</v>
      </c>
      <c r="AE216">
        <v>0</v>
      </c>
      <c r="AF216">
        <v>0</v>
      </c>
      <c r="AG216">
        <v>0</v>
      </c>
      <c r="AH216" t="s">
        <v>90</v>
      </c>
      <c r="AI216" s="1">
        <v>44532.309930555559</v>
      </c>
      <c r="AJ216">
        <v>178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614</v>
      </c>
      <c r="B217" t="s">
        <v>80</v>
      </c>
      <c r="C217" t="s">
        <v>470</v>
      </c>
      <c r="D217" t="s">
        <v>82</v>
      </c>
      <c r="E217" s="2" t="str">
        <f>HYPERLINK("capsilon://?command=openfolder&amp;siteaddress=FAM.docvelocity-na8.net&amp;folderid=FX29E32563-9B07-A220-A7E3-950D32A549F0","FX211114084")</f>
        <v>FX211114084</v>
      </c>
      <c r="F217" t="s">
        <v>19</v>
      </c>
      <c r="G217" t="s">
        <v>19</v>
      </c>
      <c r="H217" t="s">
        <v>83</v>
      </c>
      <c r="I217" t="s">
        <v>615</v>
      </c>
      <c r="J217">
        <v>239</v>
      </c>
      <c r="K217" t="s">
        <v>85</v>
      </c>
      <c r="L217" t="s">
        <v>86</v>
      </c>
      <c r="M217" t="s">
        <v>87</v>
      </c>
      <c r="N217">
        <v>1</v>
      </c>
      <c r="O217" s="1">
        <v>44531.908356481479</v>
      </c>
      <c r="P217" s="1">
        <v>44532.355578703704</v>
      </c>
      <c r="Q217">
        <v>38294</v>
      </c>
      <c r="R217">
        <v>346</v>
      </c>
      <c r="S217" t="b">
        <v>0</v>
      </c>
      <c r="T217" t="s">
        <v>88</v>
      </c>
      <c r="U217" t="b">
        <v>0</v>
      </c>
      <c r="V217" t="s">
        <v>144</v>
      </c>
      <c r="W217" s="1">
        <v>44532.355578703704</v>
      </c>
      <c r="X217">
        <v>312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239</v>
      </c>
      <c r="AE217">
        <v>213</v>
      </c>
      <c r="AF217">
        <v>0</v>
      </c>
      <c r="AG217">
        <v>6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616</v>
      </c>
      <c r="B218" t="s">
        <v>80</v>
      </c>
      <c r="C218" t="s">
        <v>617</v>
      </c>
      <c r="D218" t="s">
        <v>82</v>
      </c>
      <c r="E218" s="2" t="str">
        <f>HYPERLINK("capsilon://?command=openfolder&amp;siteaddress=FAM.docvelocity-na8.net&amp;folderid=FX5B48A63A-2DC9-6AD0-F3D9-773798DB392B","FX2112398")</f>
        <v>FX2112398</v>
      </c>
      <c r="F218" t="s">
        <v>19</v>
      </c>
      <c r="G218" t="s">
        <v>19</v>
      </c>
      <c r="H218" t="s">
        <v>83</v>
      </c>
      <c r="I218" t="s">
        <v>618</v>
      </c>
      <c r="J218">
        <v>124</v>
      </c>
      <c r="K218" t="s">
        <v>85</v>
      </c>
      <c r="L218" t="s">
        <v>86</v>
      </c>
      <c r="M218" t="s">
        <v>87</v>
      </c>
      <c r="N218">
        <v>1</v>
      </c>
      <c r="O218" s="1">
        <v>44531.921643518515</v>
      </c>
      <c r="P218" s="1">
        <v>44532.356979166667</v>
      </c>
      <c r="Q218">
        <v>37492</v>
      </c>
      <c r="R218">
        <v>121</v>
      </c>
      <c r="S218" t="b">
        <v>0</v>
      </c>
      <c r="T218" t="s">
        <v>88</v>
      </c>
      <c r="U218" t="b">
        <v>0</v>
      </c>
      <c r="V218" t="s">
        <v>144</v>
      </c>
      <c r="W218" s="1">
        <v>44532.356979166667</v>
      </c>
      <c r="X218">
        <v>121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124</v>
      </c>
      <c r="AE218">
        <v>112</v>
      </c>
      <c r="AF218">
        <v>0</v>
      </c>
      <c r="AG218">
        <v>3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619</v>
      </c>
      <c r="B219" t="s">
        <v>80</v>
      </c>
      <c r="C219" t="s">
        <v>620</v>
      </c>
      <c r="D219" t="s">
        <v>82</v>
      </c>
      <c r="E219" s="2" t="str">
        <f>HYPERLINK("capsilon://?command=openfolder&amp;siteaddress=FAM.docvelocity-na8.net&amp;folderid=FX0C92A632-1F5A-119A-2DF9-E8E876F1C064","FX21115069")</f>
        <v>FX21115069</v>
      </c>
      <c r="F219" t="s">
        <v>19</v>
      </c>
      <c r="G219" t="s">
        <v>19</v>
      </c>
      <c r="H219" t="s">
        <v>83</v>
      </c>
      <c r="I219" t="s">
        <v>621</v>
      </c>
      <c r="J219">
        <v>85</v>
      </c>
      <c r="K219" t="s">
        <v>85</v>
      </c>
      <c r="L219" t="s">
        <v>86</v>
      </c>
      <c r="M219" t="s">
        <v>87</v>
      </c>
      <c r="N219">
        <v>1</v>
      </c>
      <c r="O219" s="1">
        <v>44531.956122685187</v>
      </c>
      <c r="P219" s="1">
        <v>44532.358425925922</v>
      </c>
      <c r="Q219">
        <v>34635</v>
      </c>
      <c r="R219">
        <v>124</v>
      </c>
      <c r="S219" t="b">
        <v>0</v>
      </c>
      <c r="T219" t="s">
        <v>88</v>
      </c>
      <c r="U219" t="b">
        <v>0</v>
      </c>
      <c r="V219" t="s">
        <v>144</v>
      </c>
      <c r="W219" s="1">
        <v>44532.358425925922</v>
      </c>
      <c r="X219">
        <v>124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85</v>
      </c>
      <c r="AE219">
        <v>75</v>
      </c>
      <c r="AF219">
        <v>0</v>
      </c>
      <c r="AG219">
        <v>5</v>
      </c>
      <c r="AH219" t="s">
        <v>88</v>
      </c>
      <c r="AI219" t="s">
        <v>88</v>
      </c>
      <c r="AJ219" t="s">
        <v>88</v>
      </c>
      <c r="AK219" t="s">
        <v>88</v>
      </c>
      <c r="AL219" t="s">
        <v>88</v>
      </c>
      <c r="AM219" t="s">
        <v>88</v>
      </c>
      <c r="AN219" t="s">
        <v>88</v>
      </c>
      <c r="AO219" t="s">
        <v>88</v>
      </c>
      <c r="AP219" t="s">
        <v>88</v>
      </c>
      <c r="AQ219" t="s">
        <v>88</v>
      </c>
      <c r="AR219" t="s">
        <v>88</v>
      </c>
      <c r="AS219" t="s">
        <v>88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622</v>
      </c>
      <c r="B220" t="s">
        <v>80</v>
      </c>
      <c r="C220" t="s">
        <v>623</v>
      </c>
      <c r="D220" t="s">
        <v>82</v>
      </c>
      <c r="E220" s="2" t="str">
        <f>HYPERLINK("capsilon://?command=openfolder&amp;siteaddress=FAM.docvelocity-na8.net&amp;folderid=FX41D06408-06A4-55BA-3431-6168EDDD090B","FX21121685")</f>
        <v>FX21121685</v>
      </c>
      <c r="F220" t="s">
        <v>19</v>
      </c>
      <c r="G220" t="s">
        <v>19</v>
      </c>
      <c r="H220" t="s">
        <v>83</v>
      </c>
      <c r="I220" t="s">
        <v>624</v>
      </c>
      <c r="J220">
        <v>84</v>
      </c>
      <c r="K220" t="s">
        <v>85</v>
      </c>
      <c r="L220" t="s">
        <v>86</v>
      </c>
      <c r="M220" t="s">
        <v>87</v>
      </c>
      <c r="N220">
        <v>1</v>
      </c>
      <c r="O220" s="1">
        <v>44531.980393518519</v>
      </c>
      <c r="P220" s="1">
        <v>44532.376018518517</v>
      </c>
      <c r="Q220">
        <v>32690</v>
      </c>
      <c r="R220">
        <v>1492</v>
      </c>
      <c r="S220" t="b">
        <v>0</v>
      </c>
      <c r="T220" t="s">
        <v>88</v>
      </c>
      <c r="U220" t="b">
        <v>0</v>
      </c>
      <c r="V220" t="s">
        <v>144</v>
      </c>
      <c r="W220" s="1">
        <v>44532.376018518517</v>
      </c>
      <c r="X220">
        <v>1492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84</v>
      </c>
      <c r="AE220">
        <v>72</v>
      </c>
      <c r="AF220">
        <v>0</v>
      </c>
      <c r="AG220">
        <v>4</v>
      </c>
      <c r="AH220" t="s">
        <v>88</v>
      </c>
      <c r="AI220" t="s">
        <v>88</v>
      </c>
      <c r="AJ220" t="s">
        <v>88</v>
      </c>
      <c r="AK220" t="s">
        <v>88</v>
      </c>
      <c r="AL220" t="s">
        <v>88</v>
      </c>
      <c r="AM220" t="s">
        <v>88</v>
      </c>
      <c r="AN220" t="s">
        <v>88</v>
      </c>
      <c r="AO220" t="s">
        <v>88</v>
      </c>
      <c r="AP220" t="s">
        <v>88</v>
      </c>
      <c r="AQ220" t="s">
        <v>88</v>
      </c>
      <c r="AR220" t="s">
        <v>88</v>
      </c>
      <c r="AS220" t="s">
        <v>88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625</v>
      </c>
      <c r="B221" t="s">
        <v>80</v>
      </c>
      <c r="C221" t="s">
        <v>626</v>
      </c>
      <c r="D221" t="s">
        <v>82</v>
      </c>
      <c r="E221" s="2" t="str">
        <f>HYPERLINK("capsilon://?command=openfolder&amp;siteaddress=FAM.docvelocity-na8.net&amp;folderid=FXD28D0812-F9D5-35BE-DF2C-D2BC2C8B7C3B","FX211260")</f>
        <v>FX211260</v>
      </c>
      <c r="F221" t="s">
        <v>19</v>
      </c>
      <c r="G221" t="s">
        <v>19</v>
      </c>
      <c r="H221" t="s">
        <v>83</v>
      </c>
      <c r="I221" t="s">
        <v>627</v>
      </c>
      <c r="J221">
        <v>28</v>
      </c>
      <c r="K221" t="s">
        <v>85</v>
      </c>
      <c r="L221" t="s">
        <v>86</v>
      </c>
      <c r="M221" t="s">
        <v>87</v>
      </c>
      <c r="N221">
        <v>2</v>
      </c>
      <c r="O221" s="1">
        <v>44532.020914351851</v>
      </c>
      <c r="P221" s="1">
        <v>44532.39099537037</v>
      </c>
      <c r="Q221">
        <v>31710</v>
      </c>
      <c r="R221">
        <v>265</v>
      </c>
      <c r="S221" t="b">
        <v>0</v>
      </c>
      <c r="T221" t="s">
        <v>88</v>
      </c>
      <c r="U221" t="b">
        <v>0</v>
      </c>
      <c r="V221" t="s">
        <v>144</v>
      </c>
      <c r="W221" s="1">
        <v>44532.380729166667</v>
      </c>
      <c r="X221">
        <v>83</v>
      </c>
      <c r="Y221">
        <v>21</v>
      </c>
      <c r="Z221">
        <v>0</v>
      </c>
      <c r="AA221">
        <v>21</v>
      </c>
      <c r="AB221">
        <v>0</v>
      </c>
      <c r="AC221">
        <v>0</v>
      </c>
      <c r="AD221">
        <v>7</v>
      </c>
      <c r="AE221">
        <v>0</v>
      </c>
      <c r="AF221">
        <v>0</v>
      </c>
      <c r="AG221">
        <v>0</v>
      </c>
      <c r="AH221" t="s">
        <v>109</v>
      </c>
      <c r="AI221" s="1">
        <v>44532.39099537037</v>
      </c>
      <c r="AJ221">
        <v>182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628</v>
      </c>
      <c r="B222" t="s">
        <v>80</v>
      </c>
      <c r="C222" t="s">
        <v>626</v>
      </c>
      <c r="D222" t="s">
        <v>82</v>
      </c>
      <c r="E222" s="2" t="str">
        <f>HYPERLINK("capsilon://?command=openfolder&amp;siteaddress=FAM.docvelocity-na8.net&amp;folderid=FXD28D0812-F9D5-35BE-DF2C-D2BC2C8B7C3B","FX211260")</f>
        <v>FX211260</v>
      </c>
      <c r="F222" t="s">
        <v>19</v>
      </c>
      <c r="G222" t="s">
        <v>19</v>
      </c>
      <c r="H222" t="s">
        <v>83</v>
      </c>
      <c r="I222" t="s">
        <v>629</v>
      </c>
      <c r="J222">
        <v>125</v>
      </c>
      <c r="K222" t="s">
        <v>85</v>
      </c>
      <c r="L222" t="s">
        <v>86</v>
      </c>
      <c r="M222" t="s">
        <v>87</v>
      </c>
      <c r="N222">
        <v>2</v>
      </c>
      <c r="O222" s="1">
        <v>44532.021967592591</v>
      </c>
      <c r="P222" s="1">
        <v>44532.394456018519</v>
      </c>
      <c r="Q222">
        <v>31610</v>
      </c>
      <c r="R222">
        <v>573</v>
      </c>
      <c r="S222" t="b">
        <v>0</v>
      </c>
      <c r="T222" t="s">
        <v>88</v>
      </c>
      <c r="U222" t="b">
        <v>0</v>
      </c>
      <c r="V222" t="s">
        <v>144</v>
      </c>
      <c r="W222" s="1">
        <v>44532.383923611109</v>
      </c>
      <c r="X222">
        <v>275</v>
      </c>
      <c r="Y222">
        <v>87</v>
      </c>
      <c r="Z222">
        <v>0</v>
      </c>
      <c r="AA222">
        <v>87</v>
      </c>
      <c r="AB222">
        <v>0</v>
      </c>
      <c r="AC222">
        <v>34</v>
      </c>
      <c r="AD222">
        <v>38</v>
      </c>
      <c r="AE222">
        <v>0</v>
      </c>
      <c r="AF222">
        <v>0</v>
      </c>
      <c r="AG222">
        <v>0</v>
      </c>
      <c r="AH222" t="s">
        <v>109</v>
      </c>
      <c r="AI222" s="1">
        <v>44532.394456018519</v>
      </c>
      <c r="AJ222">
        <v>298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38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630</v>
      </c>
      <c r="B223" t="s">
        <v>80</v>
      </c>
      <c r="C223" t="s">
        <v>626</v>
      </c>
      <c r="D223" t="s">
        <v>82</v>
      </c>
      <c r="E223" s="2" t="str">
        <f>HYPERLINK("capsilon://?command=openfolder&amp;siteaddress=FAM.docvelocity-na8.net&amp;folderid=FXD28D0812-F9D5-35BE-DF2C-D2BC2C8B7C3B","FX211260")</f>
        <v>FX211260</v>
      </c>
      <c r="F223" t="s">
        <v>19</v>
      </c>
      <c r="G223" t="s">
        <v>19</v>
      </c>
      <c r="H223" t="s">
        <v>83</v>
      </c>
      <c r="I223" t="s">
        <v>631</v>
      </c>
      <c r="J223">
        <v>28</v>
      </c>
      <c r="K223" t="s">
        <v>85</v>
      </c>
      <c r="L223" t="s">
        <v>86</v>
      </c>
      <c r="M223" t="s">
        <v>87</v>
      </c>
      <c r="N223">
        <v>2</v>
      </c>
      <c r="O223" s="1">
        <v>44532.022303240738</v>
      </c>
      <c r="P223" s="1">
        <v>44532.39644675926</v>
      </c>
      <c r="Q223">
        <v>32097</v>
      </c>
      <c r="R223">
        <v>229</v>
      </c>
      <c r="S223" t="b">
        <v>0</v>
      </c>
      <c r="T223" t="s">
        <v>88</v>
      </c>
      <c r="U223" t="b">
        <v>0</v>
      </c>
      <c r="V223" t="s">
        <v>144</v>
      </c>
      <c r="W223" s="1">
        <v>44532.384606481479</v>
      </c>
      <c r="X223">
        <v>58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109</v>
      </c>
      <c r="AI223" s="1">
        <v>44532.39644675926</v>
      </c>
      <c r="AJ223">
        <v>171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632</v>
      </c>
      <c r="B224" t="s">
        <v>80</v>
      </c>
      <c r="C224" t="s">
        <v>626</v>
      </c>
      <c r="D224" t="s">
        <v>82</v>
      </c>
      <c r="E224" s="2" t="str">
        <f>HYPERLINK("capsilon://?command=openfolder&amp;siteaddress=FAM.docvelocity-na8.net&amp;folderid=FXD28D0812-F9D5-35BE-DF2C-D2BC2C8B7C3B","FX211260")</f>
        <v>FX211260</v>
      </c>
      <c r="F224" t="s">
        <v>19</v>
      </c>
      <c r="G224" t="s">
        <v>19</v>
      </c>
      <c r="H224" t="s">
        <v>83</v>
      </c>
      <c r="I224" t="s">
        <v>633</v>
      </c>
      <c r="J224">
        <v>116</v>
      </c>
      <c r="K224" t="s">
        <v>85</v>
      </c>
      <c r="L224" t="s">
        <v>86</v>
      </c>
      <c r="M224" t="s">
        <v>87</v>
      </c>
      <c r="N224">
        <v>2</v>
      </c>
      <c r="O224" s="1">
        <v>44532.02238425926</v>
      </c>
      <c r="P224" s="1">
        <v>44532.39980324074</v>
      </c>
      <c r="Q224">
        <v>32170</v>
      </c>
      <c r="R224">
        <v>439</v>
      </c>
      <c r="S224" t="b">
        <v>0</v>
      </c>
      <c r="T224" t="s">
        <v>88</v>
      </c>
      <c r="U224" t="b">
        <v>0</v>
      </c>
      <c r="V224" t="s">
        <v>144</v>
      </c>
      <c r="W224" s="1">
        <v>44532.386342592596</v>
      </c>
      <c r="X224">
        <v>150</v>
      </c>
      <c r="Y224">
        <v>87</v>
      </c>
      <c r="Z224">
        <v>0</v>
      </c>
      <c r="AA224">
        <v>87</v>
      </c>
      <c r="AB224">
        <v>0</v>
      </c>
      <c r="AC224">
        <v>28</v>
      </c>
      <c r="AD224">
        <v>29</v>
      </c>
      <c r="AE224">
        <v>0</v>
      </c>
      <c r="AF224">
        <v>0</v>
      </c>
      <c r="AG224">
        <v>0</v>
      </c>
      <c r="AH224" t="s">
        <v>109</v>
      </c>
      <c r="AI224" s="1">
        <v>44532.39980324074</v>
      </c>
      <c r="AJ224">
        <v>289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29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634</v>
      </c>
      <c r="B225" t="s">
        <v>80</v>
      </c>
      <c r="C225" t="s">
        <v>626</v>
      </c>
      <c r="D225" t="s">
        <v>82</v>
      </c>
      <c r="E225" s="2" t="str">
        <f>HYPERLINK("capsilon://?command=openfolder&amp;siteaddress=FAM.docvelocity-na8.net&amp;folderid=FXD28D0812-F9D5-35BE-DF2C-D2BC2C8B7C3B","FX211260")</f>
        <v>FX211260</v>
      </c>
      <c r="F225" t="s">
        <v>19</v>
      </c>
      <c r="G225" t="s">
        <v>19</v>
      </c>
      <c r="H225" t="s">
        <v>83</v>
      </c>
      <c r="I225" t="s">
        <v>635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44532.022673611114</v>
      </c>
      <c r="P225" s="1">
        <v>44532.402256944442</v>
      </c>
      <c r="Q225">
        <v>32460</v>
      </c>
      <c r="R225">
        <v>336</v>
      </c>
      <c r="S225" t="b">
        <v>0</v>
      </c>
      <c r="T225" t="s">
        <v>88</v>
      </c>
      <c r="U225" t="b">
        <v>0</v>
      </c>
      <c r="V225" t="s">
        <v>144</v>
      </c>
      <c r="W225" s="1">
        <v>44532.387800925928</v>
      </c>
      <c r="X225">
        <v>125</v>
      </c>
      <c r="Y225">
        <v>21</v>
      </c>
      <c r="Z225">
        <v>0</v>
      </c>
      <c r="AA225">
        <v>21</v>
      </c>
      <c r="AB225">
        <v>0</v>
      </c>
      <c r="AC225">
        <v>0</v>
      </c>
      <c r="AD225">
        <v>7</v>
      </c>
      <c r="AE225">
        <v>0</v>
      </c>
      <c r="AF225">
        <v>0</v>
      </c>
      <c r="AG225">
        <v>0</v>
      </c>
      <c r="AH225" t="s">
        <v>109</v>
      </c>
      <c r="AI225" s="1">
        <v>44532.402256944442</v>
      </c>
      <c r="AJ225">
        <v>211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636</v>
      </c>
      <c r="B226" t="s">
        <v>80</v>
      </c>
      <c r="C226" t="s">
        <v>626</v>
      </c>
      <c r="D226" t="s">
        <v>82</v>
      </c>
      <c r="E226" s="2" t="str">
        <f>HYPERLINK("capsilon://?command=openfolder&amp;siteaddress=FAM.docvelocity-na8.net&amp;folderid=FXD28D0812-F9D5-35BE-DF2C-D2BC2C8B7C3B","FX211260")</f>
        <v>FX211260</v>
      </c>
      <c r="F226" t="s">
        <v>19</v>
      </c>
      <c r="G226" t="s">
        <v>19</v>
      </c>
      <c r="H226" t="s">
        <v>83</v>
      </c>
      <c r="I226" t="s">
        <v>637</v>
      </c>
      <c r="J226">
        <v>28</v>
      </c>
      <c r="K226" t="s">
        <v>85</v>
      </c>
      <c r="L226" t="s">
        <v>86</v>
      </c>
      <c r="M226" t="s">
        <v>87</v>
      </c>
      <c r="N226">
        <v>2</v>
      </c>
      <c r="O226" s="1">
        <v>44532.022731481484</v>
      </c>
      <c r="P226" s="1">
        <v>44532.404618055552</v>
      </c>
      <c r="Q226">
        <v>32732</v>
      </c>
      <c r="R226">
        <v>263</v>
      </c>
      <c r="S226" t="b">
        <v>0</v>
      </c>
      <c r="T226" t="s">
        <v>88</v>
      </c>
      <c r="U226" t="b">
        <v>0</v>
      </c>
      <c r="V226" t="s">
        <v>144</v>
      </c>
      <c r="W226" s="1">
        <v>44532.388506944444</v>
      </c>
      <c r="X226">
        <v>60</v>
      </c>
      <c r="Y226">
        <v>21</v>
      </c>
      <c r="Z226">
        <v>0</v>
      </c>
      <c r="AA226">
        <v>21</v>
      </c>
      <c r="AB226">
        <v>0</v>
      </c>
      <c r="AC226">
        <v>0</v>
      </c>
      <c r="AD226">
        <v>7</v>
      </c>
      <c r="AE226">
        <v>0</v>
      </c>
      <c r="AF226">
        <v>0</v>
      </c>
      <c r="AG226">
        <v>0</v>
      </c>
      <c r="AH226" t="s">
        <v>109</v>
      </c>
      <c r="AI226" s="1">
        <v>44532.404618055552</v>
      </c>
      <c r="AJ226">
        <v>203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638</v>
      </c>
      <c r="B227" t="s">
        <v>80</v>
      </c>
      <c r="C227" t="s">
        <v>626</v>
      </c>
      <c r="D227" t="s">
        <v>82</v>
      </c>
      <c r="E227" s="2" t="str">
        <f>HYPERLINK("capsilon://?command=openfolder&amp;siteaddress=FAM.docvelocity-na8.net&amp;folderid=FXD28D0812-F9D5-35BE-DF2C-D2BC2C8B7C3B","FX211260")</f>
        <v>FX211260</v>
      </c>
      <c r="F227" t="s">
        <v>19</v>
      </c>
      <c r="G227" t="s">
        <v>19</v>
      </c>
      <c r="H227" t="s">
        <v>83</v>
      </c>
      <c r="I227" t="s">
        <v>639</v>
      </c>
      <c r="J227">
        <v>125</v>
      </c>
      <c r="K227" t="s">
        <v>85</v>
      </c>
      <c r="L227" t="s">
        <v>86</v>
      </c>
      <c r="M227" t="s">
        <v>87</v>
      </c>
      <c r="N227">
        <v>2</v>
      </c>
      <c r="O227" s="1">
        <v>44532.024212962962</v>
      </c>
      <c r="P227" s="1">
        <v>44532.407824074071</v>
      </c>
      <c r="Q227">
        <v>32683</v>
      </c>
      <c r="R227">
        <v>461</v>
      </c>
      <c r="S227" t="b">
        <v>0</v>
      </c>
      <c r="T227" t="s">
        <v>88</v>
      </c>
      <c r="U227" t="b">
        <v>0</v>
      </c>
      <c r="V227" t="s">
        <v>144</v>
      </c>
      <c r="W227" s="1">
        <v>44532.390648148146</v>
      </c>
      <c r="X227">
        <v>185</v>
      </c>
      <c r="Y227">
        <v>87</v>
      </c>
      <c r="Z227">
        <v>0</v>
      </c>
      <c r="AA227">
        <v>87</v>
      </c>
      <c r="AB227">
        <v>0</v>
      </c>
      <c r="AC227">
        <v>33</v>
      </c>
      <c r="AD227">
        <v>38</v>
      </c>
      <c r="AE227">
        <v>0</v>
      </c>
      <c r="AF227">
        <v>0</v>
      </c>
      <c r="AG227">
        <v>0</v>
      </c>
      <c r="AH227" t="s">
        <v>109</v>
      </c>
      <c r="AI227" s="1">
        <v>44532.407824074071</v>
      </c>
      <c r="AJ227">
        <v>276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38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640</v>
      </c>
      <c r="B228" t="s">
        <v>80</v>
      </c>
      <c r="C228" t="s">
        <v>626</v>
      </c>
      <c r="D228" t="s">
        <v>82</v>
      </c>
      <c r="E228" s="2" t="str">
        <f>HYPERLINK("capsilon://?command=openfolder&amp;siteaddress=FAM.docvelocity-na8.net&amp;folderid=FXD28D0812-F9D5-35BE-DF2C-D2BC2C8B7C3B","FX211260")</f>
        <v>FX211260</v>
      </c>
      <c r="F228" t="s">
        <v>19</v>
      </c>
      <c r="G228" t="s">
        <v>19</v>
      </c>
      <c r="H228" t="s">
        <v>83</v>
      </c>
      <c r="I228" t="s">
        <v>641</v>
      </c>
      <c r="J228">
        <v>116</v>
      </c>
      <c r="K228" t="s">
        <v>85</v>
      </c>
      <c r="L228" t="s">
        <v>86</v>
      </c>
      <c r="M228" t="s">
        <v>87</v>
      </c>
      <c r="N228">
        <v>2</v>
      </c>
      <c r="O228" s="1">
        <v>44532.024282407408</v>
      </c>
      <c r="P228" s="1">
        <v>44532.639976851853</v>
      </c>
      <c r="Q228">
        <v>52827</v>
      </c>
      <c r="R228">
        <v>369</v>
      </c>
      <c r="S228" t="b">
        <v>0</v>
      </c>
      <c r="T228" t="s">
        <v>88</v>
      </c>
      <c r="U228" t="b">
        <v>0</v>
      </c>
      <c r="V228" t="s">
        <v>144</v>
      </c>
      <c r="W228" s="1">
        <v>44532.392453703702</v>
      </c>
      <c r="X228">
        <v>155</v>
      </c>
      <c r="Y228">
        <v>87</v>
      </c>
      <c r="Z228">
        <v>0</v>
      </c>
      <c r="AA228">
        <v>87</v>
      </c>
      <c r="AB228">
        <v>0</v>
      </c>
      <c r="AC228">
        <v>28</v>
      </c>
      <c r="AD228">
        <v>29</v>
      </c>
      <c r="AE228">
        <v>0</v>
      </c>
      <c r="AF228">
        <v>0</v>
      </c>
      <c r="AG228">
        <v>0</v>
      </c>
      <c r="AH228" t="s">
        <v>163</v>
      </c>
      <c r="AI228" s="1">
        <v>44532.639976851853</v>
      </c>
      <c r="AJ228">
        <v>201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642</v>
      </c>
      <c r="B229" t="s">
        <v>80</v>
      </c>
      <c r="C229" t="s">
        <v>643</v>
      </c>
      <c r="D229" t="s">
        <v>82</v>
      </c>
      <c r="E229" s="2" t="str">
        <f>HYPERLINK("capsilon://?command=openfolder&amp;siteaddress=FAM.docvelocity-na8.net&amp;folderid=FXBBB66388-4D20-7CBD-BA0D-1F5098AAA089","FX21122024")</f>
        <v>FX21122024</v>
      </c>
      <c r="F229" t="s">
        <v>19</v>
      </c>
      <c r="G229" t="s">
        <v>19</v>
      </c>
      <c r="H229" t="s">
        <v>83</v>
      </c>
      <c r="I229" t="s">
        <v>644</v>
      </c>
      <c r="J229">
        <v>186</v>
      </c>
      <c r="K229" t="s">
        <v>85</v>
      </c>
      <c r="L229" t="s">
        <v>86</v>
      </c>
      <c r="M229" t="s">
        <v>87</v>
      </c>
      <c r="N229">
        <v>1</v>
      </c>
      <c r="O229" s="1">
        <v>44532.033414351848</v>
      </c>
      <c r="P229" s="1">
        <v>44532.395740740743</v>
      </c>
      <c r="Q229">
        <v>31022</v>
      </c>
      <c r="R229">
        <v>283</v>
      </c>
      <c r="S229" t="b">
        <v>0</v>
      </c>
      <c r="T229" t="s">
        <v>88</v>
      </c>
      <c r="U229" t="b">
        <v>0</v>
      </c>
      <c r="V229" t="s">
        <v>144</v>
      </c>
      <c r="W229" s="1">
        <v>44532.395740740743</v>
      </c>
      <c r="X229">
        <v>283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186</v>
      </c>
      <c r="AE229">
        <v>176</v>
      </c>
      <c r="AF229">
        <v>0</v>
      </c>
      <c r="AG229">
        <v>5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645</v>
      </c>
      <c r="B230" t="s">
        <v>80</v>
      </c>
      <c r="C230" t="s">
        <v>400</v>
      </c>
      <c r="D230" t="s">
        <v>82</v>
      </c>
      <c r="E230" s="2" t="str">
        <f>HYPERLINK("capsilon://?command=openfolder&amp;siteaddress=FAM.docvelocity-na8.net&amp;folderid=FXE1A5449C-9181-9733-2566-40064F2367AB","FX21125")</f>
        <v>FX21125</v>
      </c>
      <c r="F230" t="s">
        <v>19</v>
      </c>
      <c r="G230" t="s">
        <v>19</v>
      </c>
      <c r="H230" t="s">
        <v>83</v>
      </c>
      <c r="I230" t="s">
        <v>646</v>
      </c>
      <c r="J230">
        <v>41</v>
      </c>
      <c r="K230" t="s">
        <v>85</v>
      </c>
      <c r="L230" t="s">
        <v>86</v>
      </c>
      <c r="M230" t="s">
        <v>87</v>
      </c>
      <c r="N230">
        <v>2</v>
      </c>
      <c r="O230" s="1">
        <v>44532.06521990741</v>
      </c>
      <c r="P230" s="1">
        <v>44532.642025462963</v>
      </c>
      <c r="Q230">
        <v>49276</v>
      </c>
      <c r="R230">
        <v>560</v>
      </c>
      <c r="S230" t="b">
        <v>0</v>
      </c>
      <c r="T230" t="s">
        <v>88</v>
      </c>
      <c r="U230" t="b">
        <v>0</v>
      </c>
      <c r="V230" t="s">
        <v>144</v>
      </c>
      <c r="W230" s="1">
        <v>44532.399317129632</v>
      </c>
      <c r="X230">
        <v>308</v>
      </c>
      <c r="Y230">
        <v>36</v>
      </c>
      <c r="Z230">
        <v>0</v>
      </c>
      <c r="AA230">
        <v>36</v>
      </c>
      <c r="AB230">
        <v>0</v>
      </c>
      <c r="AC230">
        <v>11</v>
      </c>
      <c r="AD230">
        <v>5</v>
      </c>
      <c r="AE230">
        <v>0</v>
      </c>
      <c r="AF230">
        <v>0</v>
      </c>
      <c r="AG230">
        <v>0</v>
      </c>
      <c r="AH230" t="s">
        <v>109</v>
      </c>
      <c r="AI230" s="1">
        <v>44532.642025462963</v>
      </c>
      <c r="AJ230">
        <v>244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647</v>
      </c>
      <c r="B231" t="s">
        <v>80</v>
      </c>
      <c r="C231" t="s">
        <v>400</v>
      </c>
      <c r="D231" t="s">
        <v>82</v>
      </c>
      <c r="E231" s="2" t="str">
        <f>HYPERLINK("capsilon://?command=openfolder&amp;siteaddress=FAM.docvelocity-na8.net&amp;folderid=FXE1A5449C-9181-9733-2566-40064F2367AB","FX21125")</f>
        <v>FX21125</v>
      </c>
      <c r="F231" t="s">
        <v>19</v>
      </c>
      <c r="G231" t="s">
        <v>19</v>
      </c>
      <c r="H231" t="s">
        <v>83</v>
      </c>
      <c r="I231" t="s">
        <v>648</v>
      </c>
      <c r="J231">
        <v>71</v>
      </c>
      <c r="K231" t="s">
        <v>85</v>
      </c>
      <c r="L231" t="s">
        <v>86</v>
      </c>
      <c r="M231" t="s">
        <v>87</v>
      </c>
      <c r="N231">
        <v>2</v>
      </c>
      <c r="O231" s="1">
        <v>44532.065266203703</v>
      </c>
      <c r="P231" s="1">
        <v>44532.641574074078</v>
      </c>
      <c r="Q231">
        <v>49424</v>
      </c>
      <c r="R231">
        <v>369</v>
      </c>
      <c r="S231" t="b">
        <v>0</v>
      </c>
      <c r="T231" t="s">
        <v>88</v>
      </c>
      <c r="U231" t="b">
        <v>0</v>
      </c>
      <c r="V231" t="s">
        <v>144</v>
      </c>
      <c r="W231" s="1">
        <v>44532.412245370368</v>
      </c>
      <c r="X231">
        <v>217</v>
      </c>
      <c r="Y231">
        <v>64</v>
      </c>
      <c r="Z231">
        <v>0</v>
      </c>
      <c r="AA231">
        <v>64</v>
      </c>
      <c r="AB231">
        <v>0</v>
      </c>
      <c r="AC231">
        <v>14</v>
      </c>
      <c r="AD231">
        <v>7</v>
      </c>
      <c r="AE231">
        <v>0</v>
      </c>
      <c r="AF231">
        <v>0</v>
      </c>
      <c r="AG231">
        <v>0</v>
      </c>
      <c r="AH231" t="s">
        <v>163</v>
      </c>
      <c r="AI231" s="1">
        <v>44532.641574074078</v>
      </c>
      <c r="AJ231">
        <v>137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649</v>
      </c>
      <c r="B232" t="s">
        <v>80</v>
      </c>
      <c r="C232" t="s">
        <v>400</v>
      </c>
      <c r="D232" t="s">
        <v>82</v>
      </c>
      <c r="E232" s="2" t="str">
        <f>HYPERLINK("capsilon://?command=openfolder&amp;siteaddress=FAM.docvelocity-na8.net&amp;folderid=FXE1A5449C-9181-9733-2566-40064F2367AB","FX21125")</f>
        <v>FX21125</v>
      </c>
      <c r="F232" t="s">
        <v>19</v>
      </c>
      <c r="G232" t="s">
        <v>19</v>
      </c>
      <c r="H232" t="s">
        <v>83</v>
      </c>
      <c r="I232" t="s">
        <v>650</v>
      </c>
      <c r="J232">
        <v>28</v>
      </c>
      <c r="K232" t="s">
        <v>85</v>
      </c>
      <c r="L232" t="s">
        <v>86</v>
      </c>
      <c r="M232" t="s">
        <v>87</v>
      </c>
      <c r="N232">
        <v>2</v>
      </c>
      <c r="O232" s="1">
        <v>44532.065567129626</v>
      </c>
      <c r="P232" s="1">
        <v>44532.642731481479</v>
      </c>
      <c r="Q232">
        <v>49529</v>
      </c>
      <c r="R232">
        <v>338</v>
      </c>
      <c r="S232" t="b">
        <v>0</v>
      </c>
      <c r="T232" t="s">
        <v>88</v>
      </c>
      <c r="U232" t="b">
        <v>0</v>
      </c>
      <c r="V232" t="s">
        <v>144</v>
      </c>
      <c r="W232" s="1">
        <v>44532.413680555554</v>
      </c>
      <c r="X232">
        <v>123</v>
      </c>
      <c r="Y232">
        <v>21</v>
      </c>
      <c r="Z232">
        <v>0</v>
      </c>
      <c r="AA232">
        <v>21</v>
      </c>
      <c r="AB232">
        <v>0</v>
      </c>
      <c r="AC232">
        <v>4</v>
      </c>
      <c r="AD232">
        <v>7</v>
      </c>
      <c r="AE232">
        <v>0</v>
      </c>
      <c r="AF232">
        <v>0</v>
      </c>
      <c r="AG232">
        <v>0</v>
      </c>
      <c r="AH232" t="s">
        <v>167</v>
      </c>
      <c r="AI232" s="1">
        <v>44532.642731481479</v>
      </c>
      <c r="AJ232">
        <v>192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6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651</v>
      </c>
      <c r="B233" t="s">
        <v>80</v>
      </c>
      <c r="C233" t="s">
        <v>400</v>
      </c>
      <c r="D233" t="s">
        <v>82</v>
      </c>
      <c r="E233" s="2" t="str">
        <f>HYPERLINK("capsilon://?command=openfolder&amp;siteaddress=FAM.docvelocity-na8.net&amp;folderid=FXE1A5449C-9181-9733-2566-40064F2367AB","FX21125")</f>
        <v>FX21125</v>
      </c>
      <c r="F233" t="s">
        <v>19</v>
      </c>
      <c r="G233" t="s">
        <v>19</v>
      </c>
      <c r="H233" t="s">
        <v>83</v>
      </c>
      <c r="I233" t="s">
        <v>652</v>
      </c>
      <c r="J233">
        <v>28</v>
      </c>
      <c r="K233" t="s">
        <v>85</v>
      </c>
      <c r="L233" t="s">
        <v>86</v>
      </c>
      <c r="M233" t="s">
        <v>87</v>
      </c>
      <c r="N233">
        <v>2</v>
      </c>
      <c r="O233" s="1">
        <v>44532.06591435185</v>
      </c>
      <c r="P233" s="1">
        <v>44532.642824074072</v>
      </c>
      <c r="Q233">
        <v>49555</v>
      </c>
      <c r="R233">
        <v>290</v>
      </c>
      <c r="S233" t="b">
        <v>0</v>
      </c>
      <c r="T233" t="s">
        <v>88</v>
      </c>
      <c r="U233" t="b">
        <v>0</v>
      </c>
      <c r="V233" t="s">
        <v>144</v>
      </c>
      <c r="W233" s="1">
        <v>44532.415810185186</v>
      </c>
      <c r="X233">
        <v>183</v>
      </c>
      <c r="Y233">
        <v>21</v>
      </c>
      <c r="Z233">
        <v>0</v>
      </c>
      <c r="AA233">
        <v>21</v>
      </c>
      <c r="AB233">
        <v>0</v>
      </c>
      <c r="AC233">
        <v>2</v>
      </c>
      <c r="AD233">
        <v>7</v>
      </c>
      <c r="AE233">
        <v>0</v>
      </c>
      <c r="AF233">
        <v>0</v>
      </c>
      <c r="AG233">
        <v>0</v>
      </c>
      <c r="AH233" t="s">
        <v>163</v>
      </c>
      <c r="AI233" s="1">
        <v>44532.642824074072</v>
      </c>
      <c r="AJ233">
        <v>107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653</v>
      </c>
      <c r="B234" t="s">
        <v>80</v>
      </c>
      <c r="C234" t="s">
        <v>400</v>
      </c>
      <c r="D234" t="s">
        <v>82</v>
      </c>
      <c r="E234" s="2" t="str">
        <f>HYPERLINK("capsilon://?command=openfolder&amp;siteaddress=FAM.docvelocity-na8.net&amp;folderid=FXE1A5449C-9181-9733-2566-40064F2367AB","FX21125")</f>
        <v>FX21125</v>
      </c>
      <c r="F234" t="s">
        <v>19</v>
      </c>
      <c r="G234" t="s">
        <v>19</v>
      </c>
      <c r="H234" t="s">
        <v>83</v>
      </c>
      <c r="I234" t="s">
        <v>654</v>
      </c>
      <c r="J234">
        <v>71</v>
      </c>
      <c r="K234" t="s">
        <v>85</v>
      </c>
      <c r="L234" t="s">
        <v>86</v>
      </c>
      <c r="M234" t="s">
        <v>87</v>
      </c>
      <c r="N234">
        <v>2</v>
      </c>
      <c r="O234" s="1">
        <v>44532.066238425927</v>
      </c>
      <c r="P234" s="1">
        <v>44532.644884259258</v>
      </c>
      <c r="Q234">
        <v>49580</v>
      </c>
      <c r="R234">
        <v>415</v>
      </c>
      <c r="S234" t="b">
        <v>0</v>
      </c>
      <c r="T234" t="s">
        <v>88</v>
      </c>
      <c r="U234" t="b">
        <v>0</v>
      </c>
      <c r="V234" t="s">
        <v>144</v>
      </c>
      <c r="W234" s="1">
        <v>44532.417766203704</v>
      </c>
      <c r="X234">
        <v>169</v>
      </c>
      <c r="Y234">
        <v>64</v>
      </c>
      <c r="Z234">
        <v>0</v>
      </c>
      <c r="AA234">
        <v>64</v>
      </c>
      <c r="AB234">
        <v>0</v>
      </c>
      <c r="AC234">
        <v>14</v>
      </c>
      <c r="AD234">
        <v>7</v>
      </c>
      <c r="AE234">
        <v>0</v>
      </c>
      <c r="AF234">
        <v>0</v>
      </c>
      <c r="AG234">
        <v>0</v>
      </c>
      <c r="AH234" t="s">
        <v>109</v>
      </c>
      <c r="AI234" s="1">
        <v>44532.644884259258</v>
      </c>
      <c r="AJ234">
        <v>246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655</v>
      </c>
      <c r="B235" t="s">
        <v>80</v>
      </c>
      <c r="C235" t="s">
        <v>400</v>
      </c>
      <c r="D235" t="s">
        <v>82</v>
      </c>
      <c r="E235" s="2" t="str">
        <f>HYPERLINK("capsilon://?command=openfolder&amp;siteaddress=FAM.docvelocity-na8.net&amp;folderid=FXE1A5449C-9181-9733-2566-40064F2367AB","FX21125")</f>
        <v>FX21125</v>
      </c>
      <c r="F235" t="s">
        <v>19</v>
      </c>
      <c r="G235" t="s">
        <v>19</v>
      </c>
      <c r="H235" t="s">
        <v>83</v>
      </c>
      <c r="I235" t="s">
        <v>656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44532.066307870373</v>
      </c>
      <c r="P235" s="1">
        <v>44532.64439814815</v>
      </c>
      <c r="Q235">
        <v>49693</v>
      </c>
      <c r="R235">
        <v>254</v>
      </c>
      <c r="S235" t="b">
        <v>0</v>
      </c>
      <c r="T235" t="s">
        <v>88</v>
      </c>
      <c r="U235" t="b">
        <v>0</v>
      </c>
      <c r="V235" t="s">
        <v>144</v>
      </c>
      <c r="W235" s="1">
        <v>44532.419039351851</v>
      </c>
      <c r="X235">
        <v>110</v>
      </c>
      <c r="Y235">
        <v>21</v>
      </c>
      <c r="Z235">
        <v>0</v>
      </c>
      <c r="AA235">
        <v>21</v>
      </c>
      <c r="AB235">
        <v>0</v>
      </c>
      <c r="AC235">
        <v>2</v>
      </c>
      <c r="AD235">
        <v>7</v>
      </c>
      <c r="AE235">
        <v>0</v>
      </c>
      <c r="AF235">
        <v>0</v>
      </c>
      <c r="AG235">
        <v>0</v>
      </c>
      <c r="AH235" t="s">
        <v>167</v>
      </c>
      <c r="AI235" s="1">
        <v>44532.64439814815</v>
      </c>
      <c r="AJ235">
        <v>144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657</v>
      </c>
      <c r="B236" t="s">
        <v>80</v>
      </c>
      <c r="C236" t="s">
        <v>400</v>
      </c>
      <c r="D236" t="s">
        <v>82</v>
      </c>
      <c r="E236" s="2" t="str">
        <f>HYPERLINK("capsilon://?command=openfolder&amp;siteaddress=FAM.docvelocity-na8.net&amp;folderid=FXE1A5449C-9181-9733-2566-40064F2367AB","FX21125")</f>
        <v>FX21125</v>
      </c>
      <c r="F236" t="s">
        <v>19</v>
      </c>
      <c r="G236" t="s">
        <v>19</v>
      </c>
      <c r="H236" t="s">
        <v>83</v>
      </c>
      <c r="I236" t="s">
        <v>658</v>
      </c>
      <c r="J236">
        <v>41</v>
      </c>
      <c r="K236" t="s">
        <v>85</v>
      </c>
      <c r="L236" t="s">
        <v>86</v>
      </c>
      <c r="M236" t="s">
        <v>87</v>
      </c>
      <c r="N236">
        <v>2</v>
      </c>
      <c r="O236" s="1">
        <v>44532.067314814813</v>
      </c>
      <c r="P236" s="1">
        <v>44532.644074074073</v>
      </c>
      <c r="Q236">
        <v>49552</v>
      </c>
      <c r="R236">
        <v>280</v>
      </c>
      <c r="S236" t="b">
        <v>0</v>
      </c>
      <c r="T236" t="s">
        <v>88</v>
      </c>
      <c r="U236" t="b">
        <v>0</v>
      </c>
      <c r="V236" t="s">
        <v>144</v>
      </c>
      <c r="W236" s="1">
        <v>44532.421053240738</v>
      </c>
      <c r="X236">
        <v>173</v>
      </c>
      <c r="Y236">
        <v>36</v>
      </c>
      <c r="Z236">
        <v>0</v>
      </c>
      <c r="AA236">
        <v>36</v>
      </c>
      <c r="AB236">
        <v>0</v>
      </c>
      <c r="AC236">
        <v>10</v>
      </c>
      <c r="AD236">
        <v>5</v>
      </c>
      <c r="AE236">
        <v>0</v>
      </c>
      <c r="AF236">
        <v>0</v>
      </c>
      <c r="AG236">
        <v>0</v>
      </c>
      <c r="AH236" t="s">
        <v>163</v>
      </c>
      <c r="AI236" s="1">
        <v>44532.644074074073</v>
      </c>
      <c r="AJ236">
        <v>107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4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659</v>
      </c>
      <c r="B237" t="s">
        <v>80</v>
      </c>
      <c r="C237" t="s">
        <v>400</v>
      </c>
      <c r="D237" t="s">
        <v>82</v>
      </c>
      <c r="E237" s="2" t="str">
        <f>HYPERLINK("capsilon://?command=openfolder&amp;siteaddress=FAM.docvelocity-na8.net&amp;folderid=FXE1A5449C-9181-9733-2566-40064F2367AB","FX21125")</f>
        <v>FX21125</v>
      </c>
      <c r="F237" t="s">
        <v>19</v>
      </c>
      <c r="G237" t="s">
        <v>19</v>
      </c>
      <c r="H237" t="s">
        <v>83</v>
      </c>
      <c r="I237" t="s">
        <v>660</v>
      </c>
      <c r="J237">
        <v>28</v>
      </c>
      <c r="K237" t="s">
        <v>85</v>
      </c>
      <c r="L237" t="s">
        <v>86</v>
      </c>
      <c r="M237" t="s">
        <v>87</v>
      </c>
      <c r="N237">
        <v>2</v>
      </c>
      <c r="O237" s="1">
        <v>44532.067453703705</v>
      </c>
      <c r="P237" s="1">
        <v>44532.645266203705</v>
      </c>
      <c r="Q237">
        <v>49599</v>
      </c>
      <c r="R237">
        <v>324</v>
      </c>
      <c r="S237" t="b">
        <v>0</v>
      </c>
      <c r="T237" t="s">
        <v>88</v>
      </c>
      <c r="U237" t="b">
        <v>0</v>
      </c>
      <c r="V237" t="s">
        <v>144</v>
      </c>
      <c r="W237" s="1">
        <v>44532.423634259256</v>
      </c>
      <c r="X237">
        <v>222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163</v>
      </c>
      <c r="AI237" s="1">
        <v>44532.645266203705</v>
      </c>
      <c r="AJ237">
        <v>102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6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661</v>
      </c>
      <c r="B238" t="s">
        <v>80</v>
      </c>
      <c r="C238" t="s">
        <v>400</v>
      </c>
      <c r="D238" t="s">
        <v>82</v>
      </c>
      <c r="E238" s="2" t="str">
        <f>HYPERLINK("capsilon://?command=openfolder&amp;siteaddress=FAM.docvelocity-na8.net&amp;folderid=FXE1A5449C-9181-9733-2566-40064F2367AB","FX21125")</f>
        <v>FX21125</v>
      </c>
      <c r="F238" t="s">
        <v>19</v>
      </c>
      <c r="G238" t="s">
        <v>19</v>
      </c>
      <c r="H238" t="s">
        <v>83</v>
      </c>
      <c r="I238" t="s">
        <v>662</v>
      </c>
      <c r="J238">
        <v>28</v>
      </c>
      <c r="K238" t="s">
        <v>85</v>
      </c>
      <c r="L238" t="s">
        <v>86</v>
      </c>
      <c r="M238" t="s">
        <v>87</v>
      </c>
      <c r="N238">
        <v>2</v>
      </c>
      <c r="O238" s="1">
        <v>44532.068101851852</v>
      </c>
      <c r="P238" s="1">
        <v>44532.646990740737</v>
      </c>
      <c r="Q238">
        <v>49723</v>
      </c>
      <c r="R238">
        <v>293</v>
      </c>
      <c r="S238" t="b">
        <v>0</v>
      </c>
      <c r="T238" t="s">
        <v>88</v>
      </c>
      <c r="U238" t="b">
        <v>0</v>
      </c>
      <c r="V238" t="s">
        <v>144</v>
      </c>
      <c r="W238" s="1">
        <v>44532.427025462966</v>
      </c>
      <c r="X238">
        <v>66</v>
      </c>
      <c r="Y238">
        <v>21</v>
      </c>
      <c r="Z238">
        <v>0</v>
      </c>
      <c r="AA238">
        <v>21</v>
      </c>
      <c r="AB238">
        <v>0</v>
      </c>
      <c r="AC238">
        <v>1</v>
      </c>
      <c r="AD238">
        <v>7</v>
      </c>
      <c r="AE238">
        <v>0</v>
      </c>
      <c r="AF238">
        <v>0</v>
      </c>
      <c r="AG238">
        <v>0</v>
      </c>
      <c r="AH238" t="s">
        <v>167</v>
      </c>
      <c r="AI238" s="1">
        <v>44532.646990740737</v>
      </c>
      <c r="AJ238">
        <v>223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663</v>
      </c>
      <c r="B239" t="s">
        <v>80</v>
      </c>
      <c r="C239" t="s">
        <v>427</v>
      </c>
      <c r="D239" t="s">
        <v>82</v>
      </c>
      <c r="E239" s="2" t="str">
        <f>HYPERLINK("capsilon://?command=openfolder&amp;siteaddress=FAM.docvelocity-na8.net&amp;folderid=FX074B34D2-A169-4A58-28F7-38414CF29C5D","FX211268")</f>
        <v>FX211268</v>
      </c>
      <c r="F239" t="s">
        <v>19</v>
      </c>
      <c r="G239" t="s">
        <v>19</v>
      </c>
      <c r="H239" t="s">
        <v>83</v>
      </c>
      <c r="I239" t="s">
        <v>428</v>
      </c>
      <c r="J239">
        <v>309</v>
      </c>
      <c r="K239" t="s">
        <v>85</v>
      </c>
      <c r="L239" t="s">
        <v>86</v>
      </c>
      <c r="M239" t="s">
        <v>87</v>
      </c>
      <c r="N239">
        <v>2</v>
      </c>
      <c r="O239" s="1">
        <v>44532.178368055553</v>
      </c>
      <c r="P239" s="1">
        <v>44532.254606481481</v>
      </c>
      <c r="Q239">
        <v>976</v>
      </c>
      <c r="R239">
        <v>5611</v>
      </c>
      <c r="S239" t="b">
        <v>0</v>
      </c>
      <c r="T239" t="s">
        <v>88</v>
      </c>
      <c r="U239" t="b">
        <v>1</v>
      </c>
      <c r="V239" t="s">
        <v>104</v>
      </c>
      <c r="W239" s="1">
        <v>44532.211597222224</v>
      </c>
      <c r="X239">
        <v>2831</v>
      </c>
      <c r="Y239">
        <v>248</v>
      </c>
      <c r="Z239">
        <v>0</v>
      </c>
      <c r="AA239">
        <v>248</v>
      </c>
      <c r="AB239">
        <v>60</v>
      </c>
      <c r="AC239">
        <v>128</v>
      </c>
      <c r="AD239">
        <v>61</v>
      </c>
      <c r="AE239">
        <v>0</v>
      </c>
      <c r="AF239">
        <v>0</v>
      </c>
      <c r="AG239">
        <v>0</v>
      </c>
      <c r="AH239" t="s">
        <v>95</v>
      </c>
      <c r="AI239" s="1">
        <v>44532.254606481481</v>
      </c>
      <c r="AJ239">
        <v>2774</v>
      </c>
      <c r="AK239">
        <v>15</v>
      </c>
      <c r="AL239">
        <v>0</v>
      </c>
      <c r="AM239">
        <v>15</v>
      </c>
      <c r="AN239">
        <v>30</v>
      </c>
      <c r="AO239">
        <v>18</v>
      </c>
      <c r="AP239">
        <v>46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664</v>
      </c>
      <c r="B240" t="s">
        <v>80</v>
      </c>
      <c r="C240" t="s">
        <v>433</v>
      </c>
      <c r="D240" t="s">
        <v>82</v>
      </c>
      <c r="E240" s="2" t="str">
        <f>HYPERLINK("capsilon://?command=openfolder&amp;siteaddress=FAM.docvelocity-na8.net&amp;folderid=FX04D29698-9BE9-52D1-C492-33764EC407AB","FX211114964")</f>
        <v>FX211114964</v>
      </c>
      <c r="F240" t="s">
        <v>19</v>
      </c>
      <c r="G240" t="s">
        <v>19</v>
      </c>
      <c r="H240" t="s">
        <v>83</v>
      </c>
      <c r="I240" t="s">
        <v>434</v>
      </c>
      <c r="J240">
        <v>212</v>
      </c>
      <c r="K240" t="s">
        <v>85</v>
      </c>
      <c r="L240" t="s">
        <v>86</v>
      </c>
      <c r="M240" t="s">
        <v>87</v>
      </c>
      <c r="N240">
        <v>2</v>
      </c>
      <c r="O240" s="1">
        <v>44532.180219907408</v>
      </c>
      <c r="P240" s="1">
        <v>44532.257002314815</v>
      </c>
      <c r="Q240">
        <v>2538</v>
      </c>
      <c r="R240">
        <v>4096</v>
      </c>
      <c r="S240" t="b">
        <v>0</v>
      </c>
      <c r="T240" t="s">
        <v>88</v>
      </c>
      <c r="U240" t="b">
        <v>1</v>
      </c>
      <c r="V240" t="s">
        <v>113</v>
      </c>
      <c r="W240" s="1">
        <v>44532.214606481481</v>
      </c>
      <c r="X240">
        <v>2672</v>
      </c>
      <c r="Y240">
        <v>186</v>
      </c>
      <c r="Z240">
        <v>0</v>
      </c>
      <c r="AA240">
        <v>186</v>
      </c>
      <c r="AB240">
        <v>75</v>
      </c>
      <c r="AC240">
        <v>142</v>
      </c>
      <c r="AD240">
        <v>26</v>
      </c>
      <c r="AE240">
        <v>0</v>
      </c>
      <c r="AF240">
        <v>0</v>
      </c>
      <c r="AG240">
        <v>0</v>
      </c>
      <c r="AH240" t="s">
        <v>90</v>
      </c>
      <c r="AI240" s="1">
        <v>44532.257002314815</v>
      </c>
      <c r="AJ240">
        <v>1246</v>
      </c>
      <c r="AK240">
        <v>3</v>
      </c>
      <c r="AL240">
        <v>0</v>
      </c>
      <c r="AM240">
        <v>3</v>
      </c>
      <c r="AN240">
        <v>75</v>
      </c>
      <c r="AO240">
        <v>2</v>
      </c>
      <c r="AP240">
        <v>23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665</v>
      </c>
      <c r="B241" t="s">
        <v>80</v>
      </c>
      <c r="C241" t="s">
        <v>430</v>
      </c>
      <c r="D241" t="s">
        <v>82</v>
      </c>
      <c r="E241" s="2" t="str">
        <f>HYPERLINK("capsilon://?command=openfolder&amp;siteaddress=FAM.docvelocity-na8.net&amp;folderid=FXA7A48469-4C4A-9682-5490-F5CA37A5EF69","FX211114520")</f>
        <v>FX211114520</v>
      </c>
      <c r="F241" t="s">
        <v>19</v>
      </c>
      <c r="G241" t="s">
        <v>19</v>
      </c>
      <c r="H241" t="s">
        <v>83</v>
      </c>
      <c r="I241" t="s">
        <v>444</v>
      </c>
      <c r="J241">
        <v>74</v>
      </c>
      <c r="K241" t="s">
        <v>85</v>
      </c>
      <c r="L241" t="s">
        <v>86</v>
      </c>
      <c r="M241" t="s">
        <v>87</v>
      </c>
      <c r="N241">
        <v>2</v>
      </c>
      <c r="O241" s="1">
        <v>44532.189108796294</v>
      </c>
      <c r="P241" s="1">
        <v>44532.20789351852</v>
      </c>
      <c r="Q241">
        <v>271</v>
      </c>
      <c r="R241">
        <v>1352</v>
      </c>
      <c r="S241" t="b">
        <v>0</v>
      </c>
      <c r="T241" t="s">
        <v>88</v>
      </c>
      <c r="U241" t="b">
        <v>1</v>
      </c>
      <c r="V241" t="s">
        <v>99</v>
      </c>
      <c r="W241" s="1">
        <v>44532.199293981481</v>
      </c>
      <c r="X241">
        <v>803</v>
      </c>
      <c r="Y241">
        <v>82</v>
      </c>
      <c r="Z241">
        <v>0</v>
      </c>
      <c r="AA241">
        <v>82</v>
      </c>
      <c r="AB241">
        <v>0</v>
      </c>
      <c r="AC241">
        <v>50</v>
      </c>
      <c r="AD241">
        <v>-8</v>
      </c>
      <c r="AE241">
        <v>0</v>
      </c>
      <c r="AF241">
        <v>0</v>
      </c>
      <c r="AG241">
        <v>0</v>
      </c>
      <c r="AH241" t="s">
        <v>109</v>
      </c>
      <c r="AI241" s="1">
        <v>44532.20789351852</v>
      </c>
      <c r="AJ241">
        <v>549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-8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666</v>
      </c>
      <c r="B242" t="s">
        <v>80</v>
      </c>
      <c r="C242" t="s">
        <v>430</v>
      </c>
      <c r="D242" t="s">
        <v>82</v>
      </c>
      <c r="E242" s="2" t="str">
        <f>HYPERLINK("capsilon://?command=openfolder&amp;siteaddress=FAM.docvelocity-na8.net&amp;folderid=FXA7A48469-4C4A-9682-5490-F5CA37A5EF69","FX211114520")</f>
        <v>FX211114520</v>
      </c>
      <c r="F242" t="s">
        <v>19</v>
      </c>
      <c r="G242" t="s">
        <v>19</v>
      </c>
      <c r="H242" t="s">
        <v>83</v>
      </c>
      <c r="I242" t="s">
        <v>446</v>
      </c>
      <c r="J242">
        <v>56</v>
      </c>
      <c r="K242" t="s">
        <v>85</v>
      </c>
      <c r="L242" t="s">
        <v>86</v>
      </c>
      <c r="M242" t="s">
        <v>87</v>
      </c>
      <c r="N242">
        <v>2</v>
      </c>
      <c r="O242" s="1">
        <v>44532.191261574073</v>
      </c>
      <c r="P242" s="1">
        <v>44532.207199074073</v>
      </c>
      <c r="Q242">
        <v>587</v>
      </c>
      <c r="R242">
        <v>790</v>
      </c>
      <c r="S242" t="b">
        <v>0</v>
      </c>
      <c r="T242" t="s">
        <v>88</v>
      </c>
      <c r="U242" t="b">
        <v>1</v>
      </c>
      <c r="V242" t="s">
        <v>89</v>
      </c>
      <c r="W242" s="1">
        <v>44532.198923611111</v>
      </c>
      <c r="X242">
        <v>377</v>
      </c>
      <c r="Y242">
        <v>42</v>
      </c>
      <c r="Z242">
        <v>0</v>
      </c>
      <c r="AA242">
        <v>42</v>
      </c>
      <c r="AB242">
        <v>0</v>
      </c>
      <c r="AC242">
        <v>12</v>
      </c>
      <c r="AD242">
        <v>14</v>
      </c>
      <c r="AE242">
        <v>0</v>
      </c>
      <c r="AF242">
        <v>0</v>
      </c>
      <c r="AG242">
        <v>0</v>
      </c>
      <c r="AH242" t="s">
        <v>95</v>
      </c>
      <c r="AI242" s="1">
        <v>44532.207199074073</v>
      </c>
      <c r="AJ242">
        <v>413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14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667</v>
      </c>
      <c r="B243" t="s">
        <v>80</v>
      </c>
      <c r="C243" t="s">
        <v>452</v>
      </c>
      <c r="D243" t="s">
        <v>82</v>
      </c>
      <c r="E243" s="2" t="str">
        <f>HYPERLINK("capsilon://?command=openfolder&amp;siteaddress=FAM.docvelocity-na8.net&amp;folderid=FX40FF24DB-31BB-C5E8-7323-399D5C84FFC1","FX211114182")</f>
        <v>FX211114182</v>
      </c>
      <c r="F243" t="s">
        <v>19</v>
      </c>
      <c r="G243" t="s">
        <v>19</v>
      </c>
      <c r="H243" t="s">
        <v>83</v>
      </c>
      <c r="I243" t="s">
        <v>453</v>
      </c>
      <c r="J243">
        <v>298</v>
      </c>
      <c r="K243" t="s">
        <v>85</v>
      </c>
      <c r="L243" t="s">
        <v>86</v>
      </c>
      <c r="M243" t="s">
        <v>87</v>
      </c>
      <c r="N243">
        <v>2</v>
      </c>
      <c r="O243" s="1">
        <v>44532.195972222224</v>
      </c>
      <c r="P243" s="1">
        <v>44532.289305555554</v>
      </c>
      <c r="Q243">
        <v>4832</v>
      </c>
      <c r="R243">
        <v>3232</v>
      </c>
      <c r="S243" t="b">
        <v>0</v>
      </c>
      <c r="T243" t="s">
        <v>88</v>
      </c>
      <c r="U243" t="b">
        <v>1</v>
      </c>
      <c r="V243" t="s">
        <v>89</v>
      </c>
      <c r="W243" s="1">
        <v>44532.212592592594</v>
      </c>
      <c r="X243">
        <v>1180</v>
      </c>
      <c r="Y243">
        <v>257</v>
      </c>
      <c r="Z243">
        <v>0</v>
      </c>
      <c r="AA243">
        <v>257</v>
      </c>
      <c r="AB243">
        <v>21</v>
      </c>
      <c r="AC243">
        <v>113</v>
      </c>
      <c r="AD243">
        <v>41</v>
      </c>
      <c r="AE243">
        <v>0</v>
      </c>
      <c r="AF243">
        <v>0</v>
      </c>
      <c r="AG243">
        <v>0</v>
      </c>
      <c r="AH243" t="s">
        <v>100</v>
      </c>
      <c r="AI243" s="1">
        <v>44532.289305555554</v>
      </c>
      <c r="AJ243">
        <v>2008</v>
      </c>
      <c r="AK243">
        <v>2</v>
      </c>
      <c r="AL243">
        <v>0</v>
      </c>
      <c r="AM243">
        <v>2</v>
      </c>
      <c r="AN243">
        <v>21</v>
      </c>
      <c r="AO243">
        <v>3</v>
      </c>
      <c r="AP243">
        <v>39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668</v>
      </c>
      <c r="B244" t="s">
        <v>80</v>
      </c>
      <c r="C244" t="s">
        <v>459</v>
      </c>
      <c r="D244" t="s">
        <v>82</v>
      </c>
      <c r="E244" s="2" t="str">
        <f>HYPERLINK("capsilon://?command=openfolder&amp;siteaddress=FAM.docvelocity-na8.net&amp;folderid=FXBB5019E3-07D2-02A6-2AAC-C6D3FAEF2DA0","FX211113157")</f>
        <v>FX211113157</v>
      </c>
      <c r="F244" t="s">
        <v>19</v>
      </c>
      <c r="G244" t="s">
        <v>19</v>
      </c>
      <c r="H244" t="s">
        <v>83</v>
      </c>
      <c r="I244" t="s">
        <v>460</v>
      </c>
      <c r="J244">
        <v>236</v>
      </c>
      <c r="K244" t="s">
        <v>85</v>
      </c>
      <c r="L244" t="s">
        <v>86</v>
      </c>
      <c r="M244" t="s">
        <v>87</v>
      </c>
      <c r="N244">
        <v>2</v>
      </c>
      <c r="O244" s="1">
        <v>44532.200995370367</v>
      </c>
      <c r="P244" s="1">
        <v>44532.293726851851</v>
      </c>
      <c r="Q244">
        <v>2780</v>
      </c>
      <c r="R244">
        <v>5232</v>
      </c>
      <c r="S244" t="b">
        <v>0</v>
      </c>
      <c r="T244" t="s">
        <v>88</v>
      </c>
      <c r="U244" t="b">
        <v>1</v>
      </c>
      <c r="V244" t="s">
        <v>99</v>
      </c>
      <c r="W244" s="1">
        <v>44532.252685185187</v>
      </c>
      <c r="X244">
        <v>4162</v>
      </c>
      <c r="Y244">
        <v>221</v>
      </c>
      <c r="Z244">
        <v>0</v>
      </c>
      <c r="AA244">
        <v>221</v>
      </c>
      <c r="AB244">
        <v>0</v>
      </c>
      <c r="AC244">
        <v>193</v>
      </c>
      <c r="AD244">
        <v>15</v>
      </c>
      <c r="AE244">
        <v>0</v>
      </c>
      <c r="AF244">
        <v>0</v>
      </c>
      <c r="AG244">
        <v>0</v>
      </c>
      <c r="AH244" t="s">
        <v>109</v>
      </c>
      <c r="AI244" s="1">
        <v>44532.293726851851</v>
      </c>
      <c r="AJ244">
        <v>1047</v>
      </c>
      <c r="AK244">
        <v>3</v>
      </c>
      <c r="AL244">
        <v>0</v>
      </c>
      <c r="AM244">
        <v>3</v>
      </c>
      <c r="AN244">
        <v>0</v>
      </c>
      <c r="AO244">
        <v>3</v>
      </c>
      <c r="AP244">
        <v>12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669</v>
      </c>
      <c r="B245" t="s">
        <v>80</v>
      </c>
      <c r="C245" t="s">
        <v>464</v>
      </c>
      <c r="D245" t="s">
        <v>82</v>
      </c>
      <c r="E245" s="2" t="str">
        <f>HYPERLINK("capsilon://?command=openfolder&amp;siteaddress=FAM.docvelocity-na8.net&amp;folderid=FX103E5B1D-7E4A-D70D-A0C6-CDE8ED25036A","FX211114361")</f>
        <v>FX211114361</v>
      </c>
      <c r="F245" t="s">
        <v>19</v>
      </c>
      <c r="G245" t="s">
        <v>19</v>
      </c>
      <c r="H245" t="s">
        <v>83</v>
      </c>
      <c r="I245" t="s">
        <v>465</v>
      </c>
      <c r="J245">
        <v>152</v>
      </c>
      <c r="K245" t="s">
        <v>85</v>
      </c>
      <c r="L245" t="s">
        <v>86</v>
      </c>
      <c r="M245" t="s">
        <v>87</v>
      </c>
      <c r="N245">
        <v>2</v>
      </c>
      <c r="O245" s="1">
        <v>44532.202233796299</v>
      </c>
      <c r="P245" s="1">
        <v>44532.290601851855</v>
      </c>
      <c r="Q245">
        <v>4713</v>
      </c>
      <c r="R245">
        <v>2922</v>
      </c>
      <c r="S245" t="b">
        <v>0</v>
      </c>
      <c r="T245" t="s">
        <v>88</v>
      </c>
      <c r="U245" t="b">
        <v>1</v>
      </c>
      <c r="V245" t="s">
        <v>104</v>
      </c>
      <c r="W245" s="1">
        <v>44532.23678240741</v>
      </c>
      <c r="X245">
        <v>2184</v>
      </c>
      <c r="Y245">
        <v>211</v>
      </c>
      <c r="Z245">
        <v>0</v>
      </c>
      <c r="AA245">
        <v>211</v>
      </c>
      <c r="AB245">
        <v>0</v>
      </c>
      <c r="AC245">
        <v>121</v>
      </c>
      <c r="AD245">
        <v>-59</v>
      </c>
      <c r="AE245">
        <v>0</v>
      </c>
      <c r="AF245">
        <v>0</v>
      </c>
      <c r="AG245">
        <v>0</v>
      </c>
      <c r="AH245" t="s">
        <v>90</v>
      </c>
      <c r="AI245" s="1">
        <v>44532.290601851855</v>
      </c>
      <c r="AJ245">
        <v>731</v>
      </c>
      <c r="AK245">
        <v>3</v>
      </c>
      <c r="AL245">
        <v>0</v>
      </c>
      <c r="AM245">
        <v>3</v>
      </c>
      <c r="AN245">
        <v>0</v>
      </c>
      <c r="AO245">
        <v>2</v>
      </c>
      <c r="AP245">
        <v>-62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670</v>
      </c>
      <c r="B246" t="s">
        <v>80</v>
      </c>
      <c r="C246" t="s">
        <v>467</v>
      </c>
      <c r="D246" t="s">
        <v>82</v>
      </c>
      <c r="E246" s="2" t="str">
        <f>HYPERLINK("capsilon://?command=openfolder&amp;siteaddress=FAM.docvelocity-na8.net&amp;folderid=FXB1BEC3F8-418E-EE84-C7CB-F44B52AA16F5","FX21118009")</f>
        <v>FX21118009</v>
      </c>
      <c r="F246" t="s">
        <v>19</v>
      </c>
      <c r="G246" t="s">
        <v>19</v>
      </c>
      <c r="H246" t="s">
        <v>83</v>
      </c>
      <c r="I246" t="s">
        <v>468</v>
      </c>
      <c r="J246">
        <v>288</v>
      </c>
      <c r="K246" t="s">
        <v>85</v>
      </c>
      <c r="L246" t="s">
        <v>86</v>
      </c>
      <c r="M246" t="s">
        <v>87</v>
      </c>
      <c r="N246">
        <v>2</v>
      </c>
      <c r="O246" s="1">
        <v>44532.244120370371</v>
      </c>
      <c r="P246" s="1">
        <v>44532.318449074075</v>
      </c>
      <c r="Q246">
        <v>1373</v>
      </c>
      <c r="R246">
        <v>5049</v>
      </c>
      <c r="S246" t="b">
        <v>0</v>
      </c>
      <c r="T246" t="s">
        <v>88</v>
      </c>
      <c r="U246" t="b">
        <v>1</v>
      </c>
      <c r="V246" t="s">
        <v>89</v>
      </c>
      <c r="W246" s="1">
        <v>44532.273506944446</v>
      </c>
      <c r="X246">
        <v>2532</v>
      </c>
      <c r="Y246">
        <v>333</v>
      </c>
      <c r="Z246">
        <v>0</v>
      </c>
      <c r="AA246">
        <v>333</v>
      </c>
      <c r="AB246">
        <v>0</v>
      </c>
      <c r="AC246">
        <v>155</v>
      </c>
      <c r="AD246">
        <v>-45</v>
      </c>
      <c r="AE246">
        <v>0</v>
      </c>
      <c r="AF246">
        <v>0</v>
      </c>
      <c r="AG246">
        <v>0</v>
      </c>
      <c r="AH246" t="s">
        <v>100</v>
      </c>
      <c r="AI246" s="1">
        <v>44532.318449074075</v>
      </c>
      <c r="AJ246">
        <v>2517</v>
      </c>
      <c r="AK246">
        <v>0</v>
      </c>
      <c r="AL246">
        <v>0</v>
      </c>
      <c r="AM246">
        <v>0</v>
      </c>
      <c r="AN246">
        <v>0</v>
      </c>
      <c r="AO246">
        <v>2</v>
      </c>
      <c r="AP246">
        <v>-45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671</v>
      </c>
      <c r="B247" t="s">
        <v>80</v>
      </c>
      <c r="C247" t="s">
        <v>470</v>
      </c>
      <c r="D247" t="s">
        <v>82</v>
      </c>
      <c r="E247" s="2" t="str">
        <f>HYPERLINK("capsilon://?command=openfolder&amp;siteaddress=FAM.docvelocity-na8.net&amp;folderid=FX29E32563-9B07-A220-A7E3-950D32A549F0","FX211114084")</f>
        <v>FX211114084</v>
      </c>
      <c r="F247" t="s">
        <v>19</v>
      </c>
      <c r="G247" t="s">
        <v>19</v>
      </c>
      <c r="H247" t="s">
        <v>83</v>
      </c>
      <c r="I247" t="s">
        <v>473</v>
      </c>
      <c r="J247">
        <v>268</v>
      </c>
      <c r="K247" t="s">
        <v>85</v>
      </c>
      <c r="L247" t="s">
        <v>86</v>
      </c>
      <c r="M247" t="s">
        <v>87</v>
      </c>
      <c r="N247">
        <v>2</v>
      </c>
      <c r="O247" s="1">
        <v>44532.248773148145</v>
      </c>
      <c r="P247" s="1">
        <v>44532.37127314815</v>
      </c>
      <c r="Q247">
        <v>671</v>
      </c>
      <c r="R247">
        <v>9913</v>
      </c>
      <c r="S247" t="b">
        <v>0</v>
      </c>
      <c r="T247" t="s">
        <v>88</v>
      </c>
      <c r="U247" t="b">
        <v>1</v>
      </c>
      <c r="V247" t="s">
        <v>99</v>
      </c>
      <c r="W247" s="1">
        <v>44532.335393518515</v>
      </c>
      <c r="X247">
        <v>7138</v>
      </c>
      <c r="Y247">
        <v>544</v>
      </c>
      <c r="Z247">
        <v>0</v>
      </c>
      <c r="AA247">
        <v>544</v>
      </c>
      <c r="AB247">
        <v>0</v>
      </c>
      <c r="AC247">
        <v>369</v>
      </c>
      <c r="AD247">
        <v>-276</v>
      </c>
      <c r="AE247">
        <v>0</v>
      </c>
      <c r="AF247">
        <v>0</v>
      </c>
      <c r="AG247">
        <v>0</v>
      </c>
      <c r="AH247" t="s">
        <v>90</v>
      </c>
      <c r="AI247" s="1">
        <v>44532.37127314815</v>
      </c>
      <c r="AJ247">
        <v>2775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-276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672</v>
      </c>
      <c r="B248" t="s">
        <v>80</v>
      </c>
      <c r="C248" t="s">
        <v>497</v>
      </c>
      <c r="D248" t="s">
        <v>82</v>
      </c>
      <c r="E248" s="2" t="str">
        <f>HYPERLINK("capsilon://?command=openfolder&amp;siteaddress=FAM.docvelocity-na8.net&amp;folderid=FX17D63F6B-255D-D47B-C85F-3F73AD0A4497","FX2112175")</f>
        <v>FX2112175</v>
      </c>
      <c r="F248" t="s">
        <v>19</v>
      </c>
      <c r="G248" t="s">
        <v>19</v>
      </c>
      <c r="H248" t="s">
        <v>83</v>
      </c>
      <c r="I248" t="s">
        <v>498</v>
      </c>
      <c r="J248">
        <v>687</v>
      </c>
      <c r="K248" t="s">
        <v>85</v>
      </c>
      <c r="L248" t="s">
        <v>86</v>
      </c>
      <c r="M248" t="s">
        <v>87</v>
      </c>
      <c r="N248">
        <v>2</v>
      </c>
      <c r="O248" s="1">
        <v>44532.259166666663</v>
      </c>
      <c r="P248" s="1">
        <v>44532.433865740742</v>
      </c>
      <c r="Q248">
        <v>1653</v>
      </c>
      <c r="R248">
        <v>13441</v>
      </c>
      <c r="S248" t="b">
        <v>0</v>
      </c>
      <c r="T248" t="s">
        <v>88</v>
      </c>
      <c r="U248" t="b">
        <v>1</v>
      </c>
      <c r="V248" t="s">
        <v>89</v>
      </c>
      <c r="W248" s="1">
        <v>44532.368981481479</v>
      </c>
      <c r="X248">
        <v>7827</v>
      </c>
      <c r="Y248">
        <v>853</v>
      </c>
      <c r="Z248">
        <v>0</v>
      </c>
      <c r="AA248">
        <v>853</v>
      </c>
      <c r="AB248">
        <v>84</v>
      </c>
      <c r="AC248">
        <v>644</v>
      </c>
      <c r="AD248">
        <v>-166</v>
      </c>
      <c r="AE248">
        <v>0</v>
      </c>
      <c r="AF248">
        <v>0</v>
      </c>
      <c r="AG248">
        <v>0</v>
      </c>
      <c r="AH248" t="s">
        <v>90</v>
      </c>
      <c r="AI248" s="1">
        <v>44532.433865740742</v>
      </c>
      <c r="AJ248">
        <v>41</v>
      </c>
      <c r="AK248">
        <v>0</v>
      </c>
      <c r="AL248">
        <v>0</v>
      </c>
      <c r="AM248">
        <v>0</v>
      </c>
      <c r="AN248">
        <v>21</v>
      </c>
      <c r="AO248">
        <v>0</v>
      </c>
      <c r="AP248">
        <v>-166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673</v>
      </c>
      <c r="B249" t="s">
        <v>80</v>
      </c>
      <c r="C249" t="s">
        <v>517</v>
      </c>
      <c r="D249" t="s">
        <v>82</v>
      </c>
      <c r="E249" s="2" t="str">
        <f>HYPERLINK("capsilon://?command=openfolder&amp;siteaddress=FAM.docvelocity-na8.net&amp;folderid=FX11F4896C-D3D3-FF2B-3137-AC4D2A882B9B","FX211012727")</f>
        <v>FX211012727</v>
      </c>
      <c r="F249" t="s">
        <v>19</v>
      </c>
      <c r="G249" t="s">
        <v>19</v>
      </c>
      <c r="H249" t="s">
        <v>83</v>
      </c>
      <c r="I249" t="s">
        <v>518</v>
      </c>
      <c r="J249">
        <v>566</v>
      </c>
      <c r="K249" t="s">
        <v>85</v>
      </c>
      <c r="L249" t="s">
        <v>86</v>
      </c>
      <c r="M249" t="s">
        <v>87</v>
      </c>
      <c r="N249">
        <v>2</v>
      </c>
      <c r="O249" s="1">
        <v>44532.263356481482</v>
      </c>
      <c r="P249" s="1">
        <v>44532.512708333335</v>
      </c>
      <c r="Q249">
        <v>13708</v>
      </c>
      <c r="R249">
        <v>7836</v>
      </c>
      <c r="S249" t="b">
        <v>0</v>
      </c>
      <c r="T249" t="s">
        <v>88</v>
      </c>
      <c r="U249" t="b">
        <v>1</v>
      </c>
      <c r="V249" t="s">
        <v>94</v>
      </c>
      <c r="W249" s="1">
        <v>44532.37572916667</v>
      </c>
      <c r="X249">
        <v>5384</v>
      </c>
      <c r="Y249">
        <v>349</v>
      </c>
      <c r="Z249">
        <v>0</v>
      </c>
      <c r="AA249">
        <v>349</v>
      </c>
      <c r="AB249">
        <v>204</v>
      </c>
      <c r="AC249">
        <v>213</v>
      </c>
      <c r="AD249">
        <v>217</v>
      </c>
      <c r="AE249">
        <v>0</v>
      </c>
      <c r="AF249">
        <v>0</v>
      </c>
      <c r="AG249">
        <v>0</v>
      </c>
      <c r="AH249" t="s">
        <v>167</v>
      </c>
      <c r="AI249" s="1">
        <v>44532.512708333335</v>
      </c>
      <c r="AJ249">
        <v>2169</v>
      </c>
      <c r="AK249">
        <v>3</v>
      </c>
      <c r="AL249">
        <v>0</v>
      </c>
      <c r="AM249">
        <v>3</v>
      </c>
      <c r="AN249">
        <v>204</v>
      </c>
      <c r="AO249">
        <v>4</v>
      </c>
      <c r="AP249">
        <v>214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674</v>
      </c>
      <c r="B250" t="s">
        <v>80</v>
      </c>
      <c r="C250" t="s">
        <v>521</v>
      </c>
      <c r="D250" t="s">
        <v>82</v>
      </c>
      <c r="E250" s="2" t="str">
        <f>HYPERLINK("capsilon://?command=openfolder&amp;siteaddress=FAM.docvelocity-na8.net&amp;folderid=FX8F8EA641-EA94-C8E6-FAFD-9826E6987FCB","FX211114398")</f>
        <v>FX211114398</v>
      </c>
      <c r="F250" t="s">
        <v>19</v>
      </c>
      <c r="G250" t="s">
        <v>19</v>
      </c>
      <c r="H250" t="s">
        <v>83</v>
      </c>
      <c r="I250" t="s">
        <v>522</v>
      </c>
      <c r="J250">
        <v>122</v>
      </c>
      <c r="K250" t="s">
        <v>85</v>
      </c>
      <c r="L250" t="s">
        <v>86</v>
      </c>
      <c r="M250" t="s">
        <v>87</v>
      </c>
      <c r="N250">
        <v>2</v>
      </c>
      <c r="O250" s="1">
        <v>44532.276736111111</v>
      </c>
      <c r="P250" s="1">
        <v>44532.349050925928</v>
      </c>
      <c r="Q250">
        <v>4547</v>
      </c>
      <c r="R250">
        <v>1701</v>
      </c>
      <c r="S250" t="b">
        <v>0</v>
      </c>
      <c r="T250" t="s">
        <v>88</v>
      </c>
      <c r="U250" t="b">
        <v>1</v>
      </c>
      <c r="V250" t="s">
        <v>104</v>
      </c>
      <c r="W250" s="1">
        <v>44532.320983796293</v>
      </c>
      <c r="X250">
        <v>476</v>
      </c>
      <c r="Y250">
        <v>125</v>
      </c>
      <c r="Z250">
        <v>0</v>
      </c>
      <c r="AA250">
        <v>125</v>
      </c>
      <c r="AB250">
        <v>0</v>
      </c>
      <c r="AC250">
        <v>44</v>
      </c>
      <c r="AD250">
        <v>-3</v>
      </c>
      <c r="AE250">
        <v>0</v>
      </c>
      <c r="AF250">
        <v>0</v>
      </c>
      <c r="AG250">
        <v>0</v>
      </c>
      <c r="AH250" t="s">
        <v>109</v>
      </c>
      <c r="AI250" s="1">
        <v>44532.349050925928</v>
      </c>
      <c r="AJ250">
        <v>1194</v>
      </c>
      <c r="AK250">
        <v>2</v>
      </c>
      <c r="AL250">
        <v>0</v>
      </c>
      <c r="AM250">
        <v>2</v>
      </c>
      <c r="AN250">
        <v>0</v>
      </c>
      <c r="AO250">
        <v>2</v>
      </c>
      <c r="AP250">
        <v>-5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675</v>
      </c>
      <c r="B251" t="s">
        <v>80</v>
      </c>
      <c r="C251" t="s">
        <v>527</v>
      </c>
      <c r="D251" t="s">
        <v>82</v>
      </c>
      <c r="E251" s="2" t="str">
        <f>HYPERLINK("capsilon://?command=openfolder&amp;siteaddress=FAM.docvelocity-na8.net&amp;folderid=FXEA4902ED-3CA7-D71C-BF6D-647CDCF9E693","FX211114313")</f>
        <v>FX211114313</v>
      </c>
      <c r="F251" t="s">
        <v>19</v>
      </c>
      <c r="G251" t="s">
        <v>19</v>
      </c>
      <c r="H251" t="s">
        <v>83</v>
      </c>
      <c r="I251" t="s">
        <v>528</v>
      </c>
      <c r="J251">
        <v>166</v>
      </c>
      <c r="K251" t="s">
        <v>85</v>
      </c>
      <c r="L251" t="s">
        <v>86</v>
      </c>
      <c r="M251" t="s">
        <v>87</v>
      </c>
      <c r="N251">
        <v>2</v>
      </c>
      <c r="O251" s="1">
        <v>44532.277789351851</v>
      </c>
      <c r="P251" s="1">
        <v>44532.296840277777</v>
      </c>
      <c r="Q251">
        <v>799</v>
      </c>
      <c r="R251">
        <v>847</v>
      </c>
      <c r="S251" t="b">
        <v>0</v>
      </c>
      <c r="T251" t="s">
        <v>88</v>
      </c>
      <c r="U251" t="b">
        <v>1</v>
      </c>
      <c r="V251" t="s">
        <v>144</v>
      </c>
      <c r="W251" s="1">
        <v>44532.281770833331</v>
      </c>
      <c r="X251">
        <v>311</v>
      </c>
      <c r="Y251">
        <v>149</v>
      </c>
      <c r="Z251">
        <v>0</v>
      </c>
      <c r="AA251">
        <v>149</v>
      </c>
      <c r="AB251">
        <v>0</v>
      </c>
      <c r="AC251">
        <v>21</v>
      </c>
      <c r="AD251">
        <v>17</v>
      </c>
      <c r="AE251">
        <v>0</v>
      </c>
      <c r="AF251">
        <v>0</v>
      </c>
      <c r="AG251">
        <v>0</v>
      </c>
      <c r="AH251" t="s">
        <v>90</v>
      </c>
      <c r="AI251" s="1">
        <v>44532.296840277777</v>
      </c>
      <c r="AJ251">
        <v>10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676</v>
      </c>
      <c r="B252" t="s">
        <v>80</v>
      </c>
      <c r="C252" t="s">
        <v>535</v>
      </c>
      <c r="D252" t="s">
        <v>82</v>
      </c>
      <c r="E252" s="2" t="str">
        <f>HYPERLINK("capsilon://?command=openfolder&amp;siteaddress=FAM.docvelocity-na8.net&amp;folderid=FX6C7C4823-5CD5-B674-A850-EEE6B76E206E","FX21117713")</f>
        <v>FX21117713</v>
      </c>
      <c r="F252" t="s">
        <v>19</v>
      </c>
      <c r="G252" t="s">
        <v>19</v>
      </c>
      <c r="H252" t="s">
        <v>83</v>
      </c>
      <c r="I252" t="s">
        <v>536</v>
      </c>
      <c r="J252">
        <v>112</v>
      </c>
      <c r="K252" t="s">
        <v>85</v>
      </c>
      <c r="L252" t="s">
        <v>86</v>
      </c>
      <c r="M252" t="s">
        <v>87</v>
      </c>
      <c r="N252">
        <v>2</v>
      </c>
      <c r="O252" s="1">
        <v>44532.278321759259</v>
      </c>
      <c r="P252" s="1">
        <v>44532.298275462963</v>
      </c>
      <c r="Q252">
        <v>1128</v>
      </c>
      <c r="R252">
        <v>596</v>
      </c>
      <c r="S252" t="b">
        <v>0</v>
      </c>
      <c r="T252" t="s">
        <v>88</v>
      </c>
      <c r="U252" t="b">
        <v>1</v>
      </c>
      <c r="V252" t="s">
        <v>144</v>
      </c>
      <c r="W252" s="1">
        <v>44532.284143518518</v>
      </c>
      <c r="X252">
        <v>204</v>
      </c>
      <c r="Y252">
        <v>84</v>
      </c>
      <c r="Z252">
        <v>0</v>
      </c>
      <c r="AA252">
        <v>84</v>
      </c>
      <c r="AB252">
        <v>0</v>
      </c>
      <c r="AC252">
        <v>6</v>
      </c>
      <c r="AD252">
        <v>28</v>
      </c>
      <c r="AE252">
        <v>0</v>
      </c>
      <c r="AF252">
        <v>0</v>
      </c>
      <c r="AG252">
        <v>0</v>
      </c>
      <c r="AH252" t="s">
        <v>109</v>
      </c>
      <c r="AI252" s="1">
        <v>44532.298275462963</v>
      </c>
      <c r="AJ252">
        <v>392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28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677</v>
      </c>
      <c r="B253" t="s">
        <v>80</v>
      </c>
      <c r="C253" t="s">
        <v>535</v>
      </c>
      <c r="D253" t="s">
        <v>82</v>
      </c>
      <c r="E253" s="2" t="str">
        <f>HYPERLINK("capsilon://?command=openfolder&amp;siteaddress=FAM.docvelocity-na8.net&amp;folderid=FX6C7C4823-5CD5-B674-A850-EEE6B76E206E","FX21117713")</f>
        <v>FX21117713</v>
      </c>
      <c r="F253" t="s">
        <v>19</v>
      </c>
      <c r="G253" t="s">
        <v>19</v>
      </c>
      <c r="H253" t="s">
        <v>83</v>
      </c>
      <c r="I253" t="s">
        <v>538</v>
      </c>
      <c r="J253">
        <v>294</v>
      </c>
      <c r="K253" t="s">
        <v>85</v>
      </c>
      <c r="L253" t="s">
        <v>86</v>
      </c>
      <c r="M253" t="s">
        <v>87</v>
      </c>
      <c r="N253">
        <v>2</v>
      </c>
      <c r="O253" s="1">
        <v>44532.287465277775</v>
      </c>
      <c r="P253" s="1">
        <v>44532.37332175926</v>
      </c>
      <c r="Q253">
        <v>3892</v>
      </c>
      <c r="R253">
        <v>3526</v>
      </c>
      <c r="S253" t="b">
        <v>0</v>
      </c>
      <c r="T253" t="s">
        <v>88</v>
      </c>
      <c r="U253" t="b">
        <v>1</v>
      </c>
      <c r="V253" t="s">
        <v>104</v>
      </c>
      <c r="W253" s="1">
        <v>44532.335277777776</v>
      </c>
      <c r="X253">
        <v>1235</v>
      </c>
      <c r="Y253">
        <v>290</v>
      </c>
      <c r="Z253">
        <v>0</v>
      </c>
      <c r="AA253">
        <v>290</v>
      </c>
      <c r="AB253">
        <v>0</v>
      </c>
      <c r="AC253">
        <v>132</v>
      </c>
      <c r="AD253">
        <v>4</v>
      </c>
      <c r="AE253">
        <v>0</v>
      </c>
      <c r="AF253">
        <v>0</v>
      </c>
      <c r="AG253">
        <v>0</v>
      </c>
      <c r="AH253" t="s">
        <v>100</v>
      </c>
      <c r="AI253" s="1">
        <v>44532.37332175926</v>
      </c>
      <c r="AJ253">
        <v>2232</v>
      </c>
      <c r="AK253">
        <v>6</v>
      </c>
      <c r="AL253">
        <v>0</v>
      </c>
      <c r="AM253">
        <v>6</v>
      </c>
      <c r="AN253">
        <v>0</v>
      </c>
      <c r="AO253">
        <v>6</v>
      </c>
      <c r="AP253">
        <v>-2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678</v>
      </c>
      <c r="B254" t="s">
        <v>80</v>
      </c>
      <c r="C254" t="s">
        <v>540</v>
      </c>
      <c r="D254" t="s">
        <v>82</v>
      </c>
      <c r="E254" s="2" t="str">
        <f>HYPERLINK("capsilon://?command=openfolder&amp;siteaddress=FAM.docvelocity-na8.net&amp;folderid=FXE6629203-345C-80BC-8360-47C8E56A2D6F","FX21111787")</f>
        <v>FX21111787</v>
      </c>
      <c r="F254" t="s">
        <v>19</v>
      </c>
      <c r="G254" t="s">
        <v>19</v>
      </c>
      <c r="H254" t="s">
        <v>83</v>
      </c>
      <c r="I254" t="s">
        <v>541</v>
      </c>
      <c r="J254">
        <v>56</v>
      </c>
      <c r="K254" t="s">
        <v>85</v>
      </c>
      <c r="L254" t="s">
        <v>86</v>
      </c>
      <c r="M254" t="s">
        <v>87</v>
      </c>
      <c r="N254">
        <v>2</v>
      </c>
      <c r="O254" s="1">
        <v>44532.287928240738</v>
      </c>
      <c r="P254" s="1">
        <v>44532.301562499997</v>
      </c>
      <c r="Q254">
        <v>723</v>
      </c>
      <c r="R254">
        <v>455</v>
      </c>
      <c r="S254" t="b">
        <v>0</v>
      </c>
      <c r="T254" t="s">
        <v>88</v>
      </c>
      <c r="U254" t="b">
        <v>1</v>
      </c>
      <c r="V254" t="s">
        <v>144</v>
      </c>
      <c r="W254" s="1">
        <v>44532.298136574071</v>
      </c>
      <c r="X254">
        <v>175</v>
      </c>
      <c r="Y254">
        <v>42</v>
      </c>
      <c r="Z254">
        <v>0</v>
      </c>
      <c r="AA254">
        <v>42</v>
      </c>
      <c r="AB254">
        <v>0</v>
      </c>
      <c r="AC254">
        <v>12</v>
      </c>
      <c r="AD254">
        <v>14</v>
      </c>
      <c r="AE254">
        <v>0</v>
      </c>
      <c r="AF254">
        <v>0</v>
      </c>
      <c r="AG254">
        <v>0</v>
      </c>
      <c r="AH254" t="s">
        <v>109</v>
      </c>
      <c r="AI254" s="1">
        <v>44532.301562499997</v>
      </c>
      <c r="AJ254">
        <v>264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14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679</v>
      </c>
      <c r="B255" t="s">
        <v>80</v>
      </c>
      <c r="C255" t="s">
        <v>543</v>
      </c>
      <c r="D255" t="s">
        <v>82</v>
      </c>
      <c r="E255" s="2" t="str">
        <f>HYPERLINK("capsilon://?command=openfolder&amp;siteaddress=FAM.docvelocity-na8.net&amp;folderid=FX0644A154-DB4E-C302-04FF-CA81732EC99E","FX211012718")</f>
        <v>FX211012718</v>
      </c>
      <c r="F255" t="s">
        <v>19</v>
      </c>
      <c r="G255" t="s">
        <v>19</v>
      </c>
      <c r="H255" t="s">
        <v>83</v>
      </c>
      <c r="I255" t="s">
        <v>544</v>
      </c>
      <c r="J255">
        <v>566</v>
      </c>
      <c r="K255" t="s">
        <v>85</v>
      </c>
      <c r="L255" t="s">
        <v>86</v>
      </c>
      <c r="M255" t="s">
        <v>87</v>
      </c>
      <c r="N255">
        <v>2</v>
      </c>
      <c r="O255" s="1">
        <v>44532.297835648147</v>
      </c>
      <c r="P255" s="1">
        <v>44532.549733796295</v>
      </c>
      <c r="Q255">
        <v>14721</v>
      </c>
      <c r="R255">
        <v>7043</v>
      </c>
      <c r="S255" t="b">
        <v>0</v>
      </c>
      <c r="T255" t="s">
        <v>88</v>
      </c>
      <c r="U255" t="b">
        <v>1</v>
      </c>
      <c r="V255" t="s">
        <v>99</v>
      </c>
      <c r="W255" s="1">
        <v>44532.438009259262</v>
      </c>
      <c r="X255">
        <v>5551</v>
      </c>
      <c r="Y255">
        <v>349</v>
      </c>
      <c r="Z255">
        <v>0</v>
      </c>
      <c r="AA255">
        <v>349</v>
      </c>
      <c r="AB255">
        <v>204</v>
      </c>
      <c r="AC255">
        <v>260</v>
      </c>
      <c r="AD255">
        <v>217</v>
      </c>
      <c r="AE255">
        <v>0</v>
      </c>
      <c r="AF255">
        <v>0</v>
      </c>
      <c r="AG255">
        <v>0</v>
      </c>
      <c r="AH255" t="s">
        <v>167</v>
      </c>
      <c r="AI255" s="1">
        <v>44532.549733796295</v>
      </c>
      <c r="AJ255">
        <v>1107</v>
      </c>
      <c r="AK255">
        <v>2</v>
      </c>
      <c r="AL255">
        <v>0</v>
      </c>
      <c r="AM255">
        <v>2</v>
      </c>
      <c r="AN255">
        <v>204</v>
      </c>
      <c r="AO255">
        <v>2</v>
      </c>
      <c r="AP255">
        <v>215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680</v>
      </c>
      <c r="B256" t="s">
        <v>80</v>
      </c>
      <c r="C256" t="s">
        <v>546</v>
      </c>
      <c r="D256" t="s">
        <v>82</v>
      </c>
      <c r="E256" s="2" t="str">
        <f>HYPERLINK("capsilon://?command=openfolder&amp;siteaddress=FAM.docvelocity-na8.net&amp;folderid=FX035191A9-22F4-C62C-1F37-E48AE93C559A","FX211114642")</f>
        <v>FX211114642</v>
      </c>
      <c r="F256" t="s">
        <v>19</v>
      </c>
      <c r="G256" t="s">
        <v>19</v>
      </c>
      <c r="H256" t="s">
        <v>83</v>
      </c>
      <c r="I256" t="s">
        <v>547</v>
      </c>
      <c r="J256">
        <v>184</v>
      </c>
      <c r="K256" t="s">
        <v>85</v>
      </c>
      <c r="L256" t="s">
        <v>86</v>
      </c>
      <c r="M256" t="s">
        <v>87</v>
      </c>
      <c r="N256">
        <v>2</v>
      </c>
      <c r="O256" s="1">
        <v>44532.302349537036</v>
      </c>
      <c r="P256" s="1">
        <v>44532.388877314814</v>
      </c>
      <c r="Q256">
        <v>4367</v>
      </c>
      <c r="R256">
        <v>3109</v>
      </c>
      <c r="S256" t="b">
        <v>0</v>
      </c>
      <c r="T256" t="s">
        <v>88</v>
      </c>
      <c r="U256" t="b">
        <v>1</v>
      </c>
      <c r="V256" t="s">
        <v>99</v>
      </c>
      <c r="W256" s="1">
        <v>44532.360393518517</v>
      </c>
      <c r="X256">
        <v>2159</v>
      </c>
      <c r="Y256">
        <v>174</v>
      </c>
      <c r="Z256">
        <v>0</v>
      </c>
      <c r="AA256">
        <v>174</v>
      </c>
      <c r="AB256">
        <v>0</v>
      </c>
      <c r="AC256">
        <v>121</v>
      </c>
      <c r="AD256">
        <v>10</v>
      </c>
      <c r="AE256">
        <v>0</v>
      </c>
      <c r="AF256">
        <v>0</v>
      </c>
      <c r="AG256">
        <v>0</v>
      </c>
      <c r="AH256" t="s">
        <v>109</v>
      </c>
      <c r="AI256" s="1">
        <v>44532.388877314814</v>
      </c>
      <c r="AJ256">
        <v>708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10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681</v>
      </c>
      <c r="B257" t="s">
        <v>80</v>
      </c>
      <c r="C257" t="s">
        <v>552</v>
      </c>
      <c r="D257" t="s">
        <v>82</v>
      </c>
      <c r="E257" s="2" t="str">
        <f>HYPERLINK("capsilon://?command=openfolder&amp;siteaddress=FAM.docvelocity-na8.net&amp;folderid=FXCA52ECD6-D3B9-DA77-56A4-D23334CFD821","FX211291")</f>
        <v>FX211291</v>
      </c>
      <c r="F257" t="s">
        <v>19</v>
      </c>
      <c r="G257" t="s">
        <v>19</v>
      </c>
      <c r="H257" t="s">
        <v>83</v>
      </c>
      <c r="I257" t="s">
        <v>559</v>
      </c>
      <c r="J257">
        <v>64</v>
      </c>
      <c r="K257" t="s">
        <v>85</v>
      </c>
      <c r="L257" t="s">
        <v>86</v>
      </c>
      <c r="M257" t="s">
        <v>87</v>
      </c>
      <c r="N257">
        <v>2</v>
      </c>
      <c r="O257" s="1">
        <v>44532.30300925926</v>
      </c>
      <c r="P257" s="1">
        <v>44532.422777777778</v>
      </c>
      <c r="Q257">
        <v>7564</v>
      </c>
      <c r="R257">
        <v>2784</v>
      </c>
      <c r="S257" t="b">
        <v>0</v>
      </c>
      <c r="T257" t="s">
        <v>88</v>
      </c>
      <c r="U257" t="b">
        <v>1</v>
      </c>
      <c r="V257" t="s">
        <v>89</v>
      </c>
      <c r="W257" s="1">
        <v>44532.407002314816</v>
      </c>
      <c r="X257">
        <v>1881</v>
      </c>
      <c r="Y257">
        <v>108</v>
      </c>
      <c r="Z257">
        <v>0</v>
      </c>
      <c r="AA257">
        <v>108</v>
      </c>
      <c r="AB257">
        <v>0</v>
      </c>
      <c r="AC257">
        <v>101</v>
      </c>
      <c r="AD257">
        <v>-44</v>
      </c>
      <c r="AE257">
        <v>0</v>
      </c>
      <c r="AF257">
        <v>0</v>
      </c>
      <c r="AG257">
        <v>0</v>
      </c>
      <c r="AH257" t="s">
        <v>109</v>
      </c>
      <c r="AI257" s="1">
        <v>44532.422777777778</v>
      </c>
      <c r="AJ257">
        <v>870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-45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682</v>
      </c>
      <c r="B258" t="s">
        <v>80</v>
      </c>
      <c r="C258" t="s">
        <v>552</v>
      </c>
      <c r="D258" t="s">
        <v>82</v>
      </c>
      <c r="E258" s="2" t="str">
        <f>HYPERLINK("capsilon://?command=openfolder&amp;siteaddress=FAM.docvelocity-na8.net&amp;folderid=FXCA52ECD6-D3B9-DA77-56A4-D23334CFD821","FX211291")</f>
        <v>FX211291</v>
      </c>
      <c r="F258" t="s">
        <v>19</v>
      </c>
      <c r="G258" t="s">
        <v>19</v>
      </c>
      <c r="H258" t="s">
        <v>83</v>
      </c>
      <c r="I258" t="s">
        <v>561</v>
      </c>
      <c r="J258">
        <v>192</v>
      </c>
      <c r="K258" t="s">
        <v>85</v>
      </c>
      <c r="L258" t="s">
        <v>86</v>
      </c>
      <c r="M258" t="s">
        <v>87</v>
      </c>
      <c r="N258">
        <v>2</v>
      </c>
      <c r="O258" s="1">
        <v>44532.304895833331</v>
      </c>
      <c r="P258" s="1">
        <v>44532.444525462961</v>
      </c>
      <c r="Q258">
        <v>9440</v>
      </c>
      <c r="R258">
        <v>2624</v>
      </c>
      <c r="S258" t="b">
        <v>0</v>
      </c>
      <c r="T258" t="s">
        <v>88</v>
      </c>
      <c r="U258" t="b">
        <v>1</v>
      </c>
      <c r="V258" t="s">
        <v>113</v>
      </c>
      <c r="W258" s="1">
        <v>44532.41578703704</v>
      </c>
      <c r="X258">
        <v>1662</v>
      </c>
      <c r="Y258">
        <v>184</v>
      </c>
      <c r="Z258">
        <v>0</v>
      </c>
      <c r="AA258">
        <v>184</v>
      </c>
      <c r="AB258">
        <v>0</v>
      </c>
      <c r="AC258">
        <v>60</v>
      </c>
      <c r="AD258">
        <v>8</v>
      </c>
      <c r="AE258">
        <v>0</v>
      </c>
      <c r="AF258">
        <v>0</v>
      </c>
      <c r="AG258">
        <v>0</v>
      </c>
      <c r="AH258" t="s">
        <v>90</v>
      </c>
      <c r="AI258" s="1">
        <v>44532.444525462961</v>
      </c>
      <c r="AJ258">
        <v>920</v>
      </c>
      <c r="AK258">
        <v>3</v>
      </c>
      <c r="AL258">
        <v>0</v>
      </c>
      <c r="AM258">
        <v>3</v>
      </c>
      <c r="AN258">
        <v>0</v>
      </c>
      <c r="AO258">
        <v>2</v>
      </c>
      <c r="AP258">
        <v>5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683</v>
      </c>
      <c r="B259" t="s">
        <v>80</v>
      </c>
      <c r="C259" t="s">
        <v>552</v>
      </c>
      <c r="D259" t="s">
        <v>82</v>
      </c>
      <c r="E259" s="2" t="str">
        <f>HYPERLINK("capsilon://?command=openfolder&amp;siteaddress=FAM.docvelocity-na8.net&amp;folderid=FXCA52ECD6-D3B9-DA77-56A4-D23334CFD821","FX211291")</f>
        <v>FX211291</v>
      </c>
      <c r="F259" t="s">
        <v>19</v>
      </c>
      <c r="G259" t="s">
        <v>19</v>
      </c>
      <c r="H259" t="s">
        <v>83</v>
      </c>
      <c r="I259" t="s">
        <v>563</v>
      </c>
      <c r="J259">
        <v>56</v>
      </c>
      <c r="K259" t="s">
        <v>85</v>
      </c>
      <c r="L259" t="s">
        <v>86</v>
      </c>
      <c r="M259" t="s">
        <v>87</v>
      </c>
      <c r="N259">
        <v>2</v>
      </c>
      <c r="O259" s="1">
        <v>44532.309733796297</v>
      </c>
      <c r="P259" s="1">
        <v>44532.54173611111</v>
      </c>
      <c r="Q259">
        <v>18988</v>
      </c>
      <c r="R259">
        <v>1057</v>
      </c>
      <c r="S259" t="b">
        <v>0</v>
      </c>
      <c r="T259" t="s">
        <v>88</v>
      </c>
      <c r="U259" t="b">
        <v>1</v>
      </c>
      <c r="V259" t="s">
        <v>94</v>
      </c>
      <c r="W259" s="1">
        <v>44532.404965277776</v>
      </c>
      <c r="X259">
        <v>714</v>
      </c>
      <c r="Y259">
        <v>42</v>
      </c>
      <c r="Z259">
        <v>0</v>
      </c>
      <c r="AA259">
        <v>42</v>
      </c>
      <c r="AB259">
        <v>0</v>
      </c>
      <c r="AC259">
        <v>29</v>
      </c>
      <c r="AD259">
        <v>14</v>
      </c>
      <c r="AE259">
        <v>0</v>
      </c>
      <c r="AF259">
        <v>0</v>
      </c>
      <c r="AG259">
        <v>0</v>
      </c>
      <c r="AH259" t="s">
        <v>163</v>
      </c>
      <c r="AI259" s="1">
        <v>44532.54173611111</v>
      </c>
      <c r="AJ259">
        <v>293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684</v>
      </c>
      <c r="B260" t="s">
        <v>80</v>
      </c>
      <c r="C260" t="s">
        <v>575</v>
      </c>
      <c r="D260" t="s">
        <v>82</v>
      </c>
      <c r="E260" s="2" t="str">
        <f>HYPERLINK("capsilon://?command=openfolder&amp;siteaddress=FAM.docvelocity-na8.net&amp;folderid=FX293A0D39-8184-9BAB-5B4C-744E8B4EB115","FX211112073")</f>
        <v>FX211112073</v>
      </c>
      <c r="F260" t="s">
        <v>19</v>
      </c>
      <c r="G260" t="s">
        <v>19</v>
      </c>
      <c r="H260" t="s">
        <v>83</v>
      </c>
      <c r="I260" t="s">
        <v>576</v>
      </c>
      <c r="J260">
        <v>126</v>
      </c>
      <c r="K260" t="s">
        <v>85</v>
      </c>
      <c r="L260" t="s">
        <v>86</v>
      </c>
      <c r="M260" t="s">
        <v>87</v>
      </c>
      <c r="N260">
        <v>2</v>
      </c>
      <c r="O260" s="1">
        <v>44532.313483796293</v>
      </c>
      <c r="P260" s="1">
        <v>44532.550266203703</v>
      </c>
      <c r="Q260">
        <v>17270</v>
      </c>
      <c r="R260">
        <v>3188</v>
      </c>
      <c r="S260" t="b">
        <v>0</v>
      </c>
      <c r="T260" t="s">
        <v>88</v>
      </c>
      <c r="U260" t="b">
        <v>1</v>
      </c>
      <c r="V260" t="s">
        <v>94</v>
      </c>
      <c r="W260" s="1">
        <v>44532.429502314815</v>
      </c>
      <c r="X260">
        <v>2119</v>
      </c>
      <c r="Y260">
        <v>158</v>
      </c>
      <c r="Z260">
        <v>0</v>
      </c>
      <c r="AA260">
        <v>158</v>
      </c>
      <c r="AB260">
        <v>0</v>
      </c>
      <c r="AC260">
        <v>96</v>
      </c>
      <c r="AD260">
        <v>-32</v>
      </c>
      <c r="AE260">
        <v>0</v>
      </c>
      <c r="AF260">
        <v>0</v>
      </c>
      <c r="AG260">
        <v>0</v>
      </c>
      <c r="AH260" t="s">
        <v>109</v>
      </c>
      <c r="AI260" s="1">
        <v>44532.550266203703</v>
      </c>
      <c r="AJ260">
        <v>1016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-33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685</v>
      </c>
      <c r="B261" t="s">
        <v>80</v>
      </c>
      <c r="C261" t="s">
        <v>578</v>
      </c>
      <c r="D261" t="s">
        <v>82</v>
      </c>
      <c r="E261" s="2" t="str">
        <f>HYPERLINK("capsilon://?command=openfolder&amp;siteaddress=FAM.docvelocity-na8.net&amp;folderid=FX392CD3AD-B07F-F5B1-A266-2CAADBA339B5","FX2112780")</f>
        <v>FX2112780</v>
      </c>
      <c r="F261" t="s">
        <v>19</v>
      </c>
      <c r="G261" t="s">
        <v>19</v>
      </c>
      <c r="H261" t="s">
        <v>83</v>
      </c>
      <c r="I261" t="s">
        <v>579</v>
      </c>
      <c r="J261">
        <v>318</v>
      </c>
      <c r="K261" t="s">
        <v>85</v>
      </c>
      <c r="L261" t="s">
        <v>86</v>
      </c>
      <c r="M261" t="s">
        <v>87</v>
      </c>
      <c r="N261">
        <v>2</v>
      </c>
      <c r="O261" s="1">
        <v>44532.315706018519</v>
      </c>
      <c r="P261" s="1">
        <v>44532.56144675926</v>
      </c>
      <c r="Q261">
        <v>18146</v>
      </c>
      <c r="R261">
        <v>3086</v>
      </c>
      <c r="S261" t="b">
        <v>0</v>
      </c>
      <c r="T261" t="s">
        <v>88</v>
      </c>
      <c r="U261" t="b">
        <v>1</v>
      </c>
      <c r="V261" t="s">
        <v>89</v>
      </c>
      <c r="W261" s="1">
        <v>44532.420810185184</v>
      </c>
      <c r="X261">
        <v>1192</v>
      </c>
      <c r="Y261">
        <v>247</v>
      </c>
      <c r="Z261">
        <v>0</v>
      </c>
      <c r="AA261">
        <v>247</v>
      </c>
      <c r="AB261">
        <v>0</v>
      </c>
      <c r="AC261">
        <v>110</v>
      </c>
      <c r="AD261">
        <v>71</v>
      </c>
      <c r="AE261">
        <v>0</v>
      </c>
      <c r="AF261">
        <v>0</v>
      </c>
      <c r="AG261">
        <v>0</v>
      </c>
      <c r="AH261" t="s">
        <v>100</v>
      </c>
      <c r="AI261" s="1">
        <v>44532.56144675926</v>
      </c>
      <c r="AJ261">
        <v>1865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69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686</v>
      </c>
      <c r="B262" t="s">
        <v>80</v>
      </c>
      <c r="C262" t="s">
        <v>608</v>
      </c>
      <c r="D262" t="s">
        <v>82</v>
      </c>
      <c r="E262" s="2" t="str">
        <f>HYPERLINK("capsilon://?command=openfolder&amp;siteaddress=FAM.docvelocity-na8.net&amp;folderid=FXEAACDBC1-A8C2-C659-3CC6-0F1B56BAAC8A","FX211112774")</f>
        <v>FX211112774</v>
      </c>
      <c r="F262" t="s">
        <v>19</v>
      </c>
      <c r="G262" t="s">
        <v>19</v>
      </c>
      <c r="H262" t="s">
        <v>83</v>
      </c>
      <c r="I262" t="s">
        <v>609</v>
      </c>
      <c r="J262">
        <v>112</v>
      </c>
      <c r="K262" t="s">
        <v>85</v>
      </c>
      <c r="L262" t="s">
        <v>86</v>
      </c>
      <c r="M262" t="s">
        <v>87</v>
      </c>
      <c r="N262">
        <v>2</v>
      </c>
      <c r="O262" s="1">
        <v>44532.330891203703</v>
      </c>
      <c r="P262" s="1">
        <v>44532.54583333333</v>
      </c>
      <c r="Q262">
        <v>16836</v>
      </c>
      <c r="R262">
        <v>1735</v>
      </c>
      <c r="S262" t="b">
        <v>0</v>
      </c>
      <c r="T262" t="s">
        <v>88</v>
      </c>
      <c r="U262" t="b">
        <v>1</v>
      </c>
      <c r="V262" t="s">
        <v>113</v>
      </c>
      <c r="W262" s="1">
        <v>44532.428888888891</v>
      </c>
      <c r="X262">
        <v>1131</v>
      </c>
      <c r="Y262">
        <v>48</v>
      </c>
      <c r="Z262">
        <v>0</v>
      </c>
      <c r="AA262">
        <v>48</v>
      </c>
      <c r="AB262">
        <v>42</v>
      </c>
      <c r="AC262">
        <v>52</v>
      </c>
      <c r="AD262">
        <v>64</v>
      </c>
      <c r="AE262">
        <v>0</v>
      </c>
      <c r="AF262">
        <v>0</v>
      </c>
      <c r="AG262">
        <v>0</v>
      </c>
      <c r="AH262" t="s">
        <v>163</v>
      </c>
      <c r="AI262" s="1">
        <v>44532.54583333333</v>
      </c>
      <c r="AJ262">
        <v>353</v>
      </c>
      <c r="AK262">
        <v>0</v>
      </c>
      <c r="AL262">
        <v>0</v>
      </c>
      <c r="AM262">
        <v>0</v>
      </c>
      <c r="AN262">
        <v>42</v>
      </c>
      <c r="AO262">
        <v>0</v>
      </c>
      <c r="AP262">
        <v>64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687</v>
      </c>
      <c r="B263" t="s">
        <v>80</v>
      </c>
      <c r="C263" t="s">
        <v>608</v>
      </c>
      <c r="D263" t="s">
        <v>82</v>
      </c>
      <c r="E263" s="2" t="str">
        <f>HYPERLINK("capsilon://?command=openfolder&amp;siteaddress=FAM.docvelocity-na8.net&amp;folderid=FXEAACDBC1-A8C2-C659-3CC6-0F1B56BAAC8A","FX211112774")</f>
        <v>FX211112774</v>
      </c>
      <c r="F263" t="s">
        <v>19</v>
      </c>
      <c r="G263" t="s">
        <v>19</v>
      </c>
      <c r="H263" t="s">
        <v>83</v>
      </c>
      <c r="I263" t="s">
        <v>611</v>
      </c>
      <c r="J263">
        <v>84</v>
      </c>
      <c r="K263" t="s">
        <v>85</v>
      </c>
      <c r="L263" t="s">
        <v>86</v>
      </c>
      <c r="M263" t="s">
        <v>87</v>
      </c>
      <c r="N263">
        <v>2</v>
      </c>
      <c r="O263" s="1">
        <v>44532.331967592596</v>
      </c>
      <c r="P263" s="1">
        <v>44532.548750000002</v>
      </c>
      <c r="Q263">
        <v>17874</v>
      </c>
      <c r="R263">
        <v>856</v>
      </c>
      <c r="S263" t="b">
        <v>0</v>
      </c>
      <c r="T263" t="s">
        <v>88</v>
      </c>
      <c r="U263" t="b">
        <v>1</v>
      </c>
      <c r="V263" t="s">
        <v>108</v>
      </c>
      <c r="W263" s="1">
        <v>44532.434907407405</v>
      </c>
      <c r="X263">
        <v>557</v>
      </c>
      <c r="Y263">
        <v>42</v>
      </c>
      <c r="Z263">
        <v>0</v>
      </c>
      <c r="AA263">
        <v>42</v>
      </c>
      <c r="AB263">
        <v>21</v>
      </c>
      <c r="AC263">
        <v>33</v>
      </c>
      <c r="AD263">
        <v>42</v>
      </c>
      <c r="AE263">
        <v>0</v>
      </c>
      <c r="AF263">
        <v>0</v>
      </c>
      <c r="AG263">
        <v>0</v>
      </c>
      <c r="AH263" t="s">
        <v>163</v>
      </c>
      <c r="AI263" s="1">
        <v>44532.548750000002</v>
      </c>
      <c r="AJ263">
        <v>251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42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688</v>
      </c>
      <c r="B264" t="s">
        <v>80</v>
      </c>
      <c r="C264" t="s">
        <v>470</v>
      </c>
      <c r="D264" t="s">
        <v>82</v>
      </c>
      <c r="E264" s="2" t="str">
        <f>HYPERLINK("capsilon://?command=openfolder&amp;siteaddress=FAM.docvelocity-na8.net&amp;folderid=FX29E32563-9B07-A220-A7E3-950D32A549F0","FX211114084")</f>
        <v>FX211114084</v>
      </c>
      <c r="F264" t="s">
        <v>19</v>
      </c>
      <c r="G264" t="s">
        <v>19</v>
      </c>
      <c r="H264" t="s">
        <v>83</v>
      </c>
      <c r="I264" t="s">
        <v>615</v>
      </c>
      <c r="J264">
        <v>306</v>
      </c>
      <c r="K264" t="s">
        <v>85</v>
      </c>
      <c r="L264" t="s">
        <v>86</v>
      </c>
      <c r="M264" t="s">
        <v>87</v>
      </c>
      <c r="N264">
        <v>2</v>
      </c>
      <c r="O264" s="1">
        <v>44532.357951388891</v>
      </c>
      <c r="P264" s="1">
        <v>44532.579814814817</v>
      </c>
      <c r="Q264">
        <v>10026</v>
      </c>
      <c r="R264">
        <v>9143</v>
      </c>
      <c r="S264" t="b">
        <v>0</v>
      </c>
      <c r="T264" t="s">
        <v>88</v>
      </c>
      <c r="U264" t="b">
        <v>1</v>
      </c>
      <c r="V264" t="s">
        <v>94</v>
      </c>
      <c r="W264" s="1">
        <v>44532.540625000001</v>
      </c>
      <c r="X264">
        <v>6188</v>
      </c>
      <c r="Y264">
        <v>581</v>
      </c>
      <c r="Z264">
        <v>0</v>
      </c>
      <c r="AA264">
        <v>581</v>
      </c>
      <c r="AB264">
        <v>0</v>
      </c>
      <c r="AC264">
        <v>451</v>
      </c>
      <c r="AD264">
        <v>-275</v>
      </c>
      <c r="AE264">
        <v>0</v>
      </c>
      <c r="AF264">
        <v>0</v>
      </c>
      <c r="AG264">
        <v>0</v>
      </c>
      <c r="AH264" t="s">
        <v>163</v>
      </c>
      <c r="AI264" s="1">
        <v>44532.579814814817</v>
      </c>
      <c r="AJ264">
        <v>2683</v>
      </c>
      <c r="AK264">
        <v>2</v>
      </c>
      <c r="AL264">
        <v>0</v>
      </c>
      <c r="AM264">
        <v>2</v>
      </c>
      <c r="AN264">
        <v>0</v>
      </c>
      <c r="AO264">
        <v>3</v>
      </c>
      <c r="AP264">
        <v>-277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689</v>
      </c>
      <c r="B265" t="s">
        <v>80</v>
      </c>
      <c r="C265" t="s">
        <v>617</v>
      </c>
      <c r="D265" t="s">
        <v>82</v>
      </c>
      <c r="E265" s="2" t="str">
        <f>HYPERLINK("capsilon://?command=openfolder&amp;siteaddress=FAM.docvelocity-na8.net&amp;folderid=FX5B48A63A-2DC9-6AD0-F3D9-773798DB392B","FX2112398")</f>
        <v>FX2112398</v>
      </c>
      <c r="F265" t="s">
        <v>19</v>
      </c>
      <c r="G265" t="s">
        <v>19</v>
      </c>
      <c r="H265" t="s">
        <v>83</v>
      </c>
      <c r="I265" t="s">
        <v>618</v>
      </c>
      <c r="J265">
        <v>220</v>
      </c>
      <c r="K265" t="s">
        <v>85</v>
      </c>
      <c r="L265" t="s">
        <v>86</v>
      </c>
      <c r="M265" t="s">
        <v>87</v>
      </c>
      <c r="N265">
        <v>2</v>
      </c>
      <c r="O265" s="1">
        <v>44532.358842592592</v>
      </c>
      <c r="P265" s="1">
        <v>44532.555127314816</v>
      </c>
      <c r="Q265">
        <v>15882</v>
      </c>
      <c r="R265">
        <v>1077</v>
      </c>
      <c r="S265" t="b">
        <v>0</v>
      </c>
      <c r="T265" t="s">
        <v>88</v>
      </c>
      <c r="U265" t="b">
        <v>1</v>
      </c>
      <c r="V265" t="s">
        <v>113</v>
      </c>
      <c r="W265" s="1">
        <v>44532.435370370367</v>
      </c>
      <c r="X265">
        <v>559</v>
      </c>
      <c r="Y265">
        <v>98</v>
      </c>
      <c r="Z265">
        <v>0</v>
      </c>
      <c r="AA265">
        <v>98</v>
      </c>
      <c r="AB265">
        <v>21</v>
      </c>
      <c r="AC265">
        <v>26</v>
      </c>
      <c r="AD265">
        <v>122</v>
      </c>
      <c r="AE265">
        <v>0</v>
      </c>
      <c r="AF265">
        <v>0</v>
      </c>
      <c r="AG265">
        <v>0</v>
      </c>
      <c r="AH265" t="s">
        <v>167</v>
      </c>
      <c r="AI265" s="1">
        <v>44532.555127314816</v>
      </c>
      <c r="AJ265">
        <v>465</v>
      </c>
      <c r="AK265">
        <v>0</v>
      </c>
      <c r="AL265">
        <v>0</v>
      </c>
      <c r="AM265">
        <v>0</v>
      </c>
      <c r="AN265">
        <v>21</v>
      </c>
      <c r="AO265">
        <v>0</v>
      </c>
      <c r="AP265">
        <v>122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690</v>
      </c>
      <c r="B266" t="s">
        <v>80</v>
      </c>
      <c r="C266" t="s">
        <v>620</v>
      </c>
      <c r="D266" t="s">
        <v>82</v>
      </c>
      <c r="E266" s="2" t="str">
        <f>HYPERLINK("capsilon://?command=openfolder&amp;siteaddress=FAM.docvelocity-na8.net&amp;folderid=FX0C92A632-1F5A-119A-2DF9-E8E876F1C064","FX21115069")</f>
        <v>FX21115069</v>
      </c>
      <c r="F266" t="s">
        <v>19</v>
      </c>
      <c r="G266" t="s">
        <v>19</v>
      </c>
      <c r="H266" t="s">
        <v>83</v>
      </c>
      <c r="I266" t="s">
        <v>621</v>
      </c>
      <c r="J266">
        <v>213</v>
      </c>
      <c r="K266" t="s">
        <v>85</v>
      </c>
      <c r="L266" t="s">
        <v>86</v>
      </c>
      <c r="M266" t="s">
        <v>87</v>
      </c>
      <c r="N266">
        <v>2</v>
      </c>
      <c r="O266" s="1">
        <v>44532.359664351854</v>
      </c>
      <c r="P266" s="1">
        <v>44532.591469907406</v>
      </c>
      <c r="Q266">
        <v>16057</v>
      </c>
      <c r="R266">
        <v>3971</v>
      </c>
      <c r="S266" t="b">
        <v>0</v>
      </c>
      <c r="T266" t="s">
        <v>88</v>
      </c>
      <c r="U266" t="b">
        <v>1</v>
      </c>
      <c r="V266" t="s">
        <v>113</v>
      </c>
      <c r="W266" s="1">
        <v>44532.468368055554</v>
      </c>
      <c r="X266">
        <v>2850</v>
      </c>
      <c r="Y266">
        <v>188</v>
      </c>
      <c r="Z266">
        <v>0</v>
      </c>
      <c r="AA266">
        <v>188</v>
      </c>
      <c r="AB266">
        <v>43</v>
      </c>
      <c r="AC266">
        <v>91</v>
      </c>
      <c r="AD266">
        <v>25</v>
      </c>
      <c r="AE266">
        <v>0</v>
      </c>
      <c r="AF266">
        <v>0</v>
      </c>
      <c r="AG266">
        <v>0</v>
      </c>
      <c r="AH266" t="s">
        <v>163</v>
      </c>
      <c r="AI266" s="1">
        <v>44532.591469907406</v>
      </c>
      <c r="AJ266">
        <v>1006</v>
      </c>
      <c r="AK266">
        <v>1</v>
      </c>
      <c r="AL266">
        <v>0</v>
      </c>
      <c r="AM266">
        <v>1</v>
      </c>
      <c r="AN266">
        <v>43</v>
      </c>
      <c r="AO266">
        <v>1</v>
      </c>
      <c r="AP266">
        <v>24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691</v>
      </c>
      <c r="B267" t="s">
        <v>80</v>
      </c>
      <c r="C267" t="s">
        <v>623</v>
      </c>
      <c r="D267" t="s">
        <v>82</v>
      </c>
      <c r="E267" s="2" t="str">
        <f>HYPERLINK("capsilon://?command=openfolder&amp;siteaddress=FAM.docvelocity-na8.net&amp;folderid=FX41D06408-06A4-55BA-3431-6168EDDD090B","FX21121685")</f>
        <v>FX21121685</v>
      </c>
      <c r="F267" t="s">
        <v>19</v>
      </c>
      <c r="G267" t="s">
        <v>19</v>
      </c>
      <c r="H267" t="s">
        <v>83</v>
      </c>
      <c r="I267" t="s">
        <v>624</v>
      </c>
      <c r="J267">
        <v>168</v>
      </c>
      <c r="K267" t="s">
        <v>85</v>
      </c>
      <c r="L267" t="s">
        <v>86</v>
      </c>
      <c r="M267" t="s">
        <v>87</v>
      </c>
      <c r="N267">
        <v>2</v>
      </c>
      <c r="O267" s="1">
        <v>44532.377453703702</v>
      </c>
      <c r="P267" s="1">
        <v>44532.5940625</v>
      </c>
      <c r="Q267">
        <v>17502</v>
      </c>
      <c r="R267">
        <v>1213</v>
      </c>
      <c r="S267" t="b">
        <v>0</v>
      </c>
      <c r="T267" t="s">
        <v>88</v>
      </c>
      <c r="U267" t="b">
        <v>1</v>
      </c>
      <c r="V267" t="s">
        <v>155</v>
      </c>
      <c r="W267" s="1">
        <v>44532.446342592593</v>
      </c>
      <c r="X267">
        <v>418</v>
      </c>
      <c r="Y267">
        <v>114</v>
      </c>
      <c r="Z267">
        <v>0</v>
      </c>
      <c r="AA267">
        <v>114</v>
      </c>
      <c r="AB267">
        <v>0</v>
      </c>
      <c r="AC267">
        <v>45</v>
      </c>
      <c r="AD267">
        <v>54</v>
      </c>
      <c r="AE267">
        <v>0</v>
      </c>
      <c r="AF267">
        <v>0</v>
      </c>
      <c r="AG267">
        <v>0</v>
      </c>
      <c r="AH267" t="s">
        <v>167</v>
      </c>
      <c r="AI267" s="1">
        <v>44532.5940625</v>
      </c>
      <c r="AJ267">
        <v>718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54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692</v>
      </c>
      <c r="B268" t="s">
        <v>80</v>
      </c>
      <c r="C268" t="s">
        <v>693</v>
      </c>
      <c r="D268" t="s">
        <v>82</v>
      </c>
      <c r="E268" s="2" t="str">
        <f>HYPERLINK("capsilon://?command=openfolder&amp;siteaddress=FAM.docvelocity-na8.net&amp;folderid=FX28AB77DB-BBA1-3969-971D-798A9C96924F","FX211010552")</f>
        <v>FX211010552</v>
      </c>
      <c r="F268" t="s">
        <v>19</v>
      </c>
      <c r="G268" t="s">
        <v>19</v>
      </c>
      <c r="H268" t="s">
        <v>83</v>
      </c>
      <c r="I268" t="s">
        <v>694</v>
      </c>
      <c r="J268">
        <v>66</v>
      </c>
      <c r="K268" t="s">
        <v>85</v>
      </c>
      <c r="L268" t="s">
        <v>86</v>
      </c>
      <c r="M268" t="s">
        <v>87</v>
      </c>
      <c r="N268">
        <v>2</v>
      </c>
      <c r="O268" s="1">
        <v>44532.386701388888</v>
      </c>
      <c r="P268" s="1">
        <v>44532.645138888889</v>
      </c>
      <c r="Q268">
        <v>22271</v>
      </c>
      <c r="R268">
        <v>58</v>
      </c>
      <c r="S268" t="b">
        <v>0</v>
      </c>
      <c r="T268" t="s">
        <v>88</v>
      </c>
      <c r="U268" t="b">
        <v>0</v>
      </c>
      <c r="V268" t="s">
        <v>144</v>
      </c>
      <c r="W268" s="1">
        <v>44532.427453703705</v>
      </c>
      <c r="X268">
        <v>36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66</v>
      </c>
      <c r="AE268">
        <v>0</v>
      </c>
      <c r="AF268">
        <v>0</v>
      </c>
      <c r="AG268">
        <v>0</v>
      </c>
      <c r="AH268" t="s">
        <v>109</v>
      </c>
      <c r="AI268" s="1">
        <v>44532.645138888889</v>
      </c>
      <c r="AJ268">
        <v>22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66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695</v>
      </c>
      <c r="B269" t="s">
        <v>80</v>
      </c>
      <c r="C269" t="s">
        <v>643</v>
      </c>
      <c r="D269" t="s">
        <v>82</v>
      </c>
      <c r="E269" s="2" t="str">
        <f>HYPERLINK("capsilon://?command=openfolder&amp;siteaddress=FAM.docvelocity-na8.net&amp;folderid=FXBBB66388-4D20-7CBD-BA0D-1F5098AAA089","FX21122024")</f>
        <v>FX21122024</v>
      </c>
      <c r="F269" t="s">
        <v>19</v>
      </c>
      <c r="G269" t="s">
        <v>19</v>
      </c>
      <c r="H269" t="s">
        <v>83</v>
      </c>
      <c r="I269" t="s">
        <v>644</v>
      </c>
      <c r="J269">
        <v>384</v>
      </c>
      <c r="K269" t="s">
        <v>85</v>
      </c>
      <c r="L269" t="s">
        <v>86</v>
      </c>
      <c r="M269" t="s">
        <v>87</v>
      </c>
      <c r="N269">
        <v>2</v>
      </c>
      <c r="O269" s="1">
        <v>44532.397511574076</v>
      </c>
      <c r="P269" s="1">
        <v>44532.605995370373</v>
      </c>
      <c r="Q269">
        <v>15159</v>
      </c>
      <c r="R269">
        <v>2854</v>
      </c>
      <c r="S269" t="b">
        <v>0</v>
      </c>
      <c r="T269" t="s">
        <v>88</v>
      </c>
      <c r="U269" t="b">
        <v>1</v>
      </c>
      <c r="V269" t="s">
        <v>155</v>
      </c>
      <c r="W269" s="1">
        <v>44532.45952546296</v>
      </c>
      <c r="X269">
        <v>1138</v>
      </c>
      <c r="Y269">
        <v>279</v>
      </c>
      <c r="Z269">
        <v>0</v>
      </c>
      <c r="AA269">
        <v>279</v>
      </c>
      <c r="AB269">
        <v>0</v>
      </c>
      <c r="AC269">
        <v>225</v>
      </c>
      <c r="AD269">
        <v>105</v>
      </c>
      <c r="AE269">
        <v>0</v>
      </c>
      <c r="AF269">
        <v>0</v>
      </c>
      <c r="AG269">
        <v>0</v>
      </c>
      <c r="AH269" t="s">
        <v>109</v>
      </c>
      <c r="AI269" s="1">
        <v>44532.605995370373</v>
      </c>
      <c r="AJ269">
        <v>1694</v>
      </c>
      <c r="AK269">
        <v>2</v>
      </c>
      <c r="AL269">
        <v>0</v>
      </c>
      <c r="AM269">
        <v>2</v>
      </c>
      <c r="AN269">
        <v>0</v>
      </c>
      <c r="AO269">
        <v>2</v>
      </c>
      <c r="AP269">
        <v>103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696</v>
      </c>
      <c r="B270" t="s">
        <v>80</v>
      </c>
      <c r="C270" t="s">
        <v>697</v>
      </c>
      <c r="D270" t="s">
        <v>82</v>
      </c>
      <c r="E270" s="2" t="str">
        <f>HYPERLINK("capsilon://?command=openfolder&amp;siteaddress=FAM.docvelocity-na8.net&amp;folderid=FX786B1AAB-8D12-ACC6-54BC-3C5C5DB5A005","FX2111849")</f>
        <v>FX2111849</v>
      </c>
      <c r="F270" t="s">
        <v>19</v>
      </c>
      <c r="G270" t="s">
        <v>19</v>
      </c>
      <c r="H270" t="s">
        <v>83</v>
      </c>
      <c r="I270" t="s">
        <v>698</v>
      </c>
      <c r="J270">
        <v>66</v>
      </c>
      <c r="K270" t="s">
        <v>85</v>
      </c>
      <c r="L270" t="s">
        <v>86</v>
      </c>
      <c r="M270" t="s">
        <v>87</v>
      </c>
      <c r="N270">
        <v>2</v>
      </c>
      <c r="O270" s="1">
        <v>44532.446261574078</v>
      </c>
      <c r="P270" s="1">
        <v>44532.647523148145</v>
      </c>
      <c r="Q270">
        <v>16876</v>
      </c>
      <c r="R270">
        <v>513</v>
      </c>
      <c r="S270" t="b">
        <v>0</v>
      </c>
      <c r="T270" t="s">
        <v>88</v>
      </c>
      <c r="U270" t="b">
        <v>0</v>
      </c>
      <c r="V270" t="s">
        <v>155</v>
      </c>
      <c r="W270" s="1">
        <v>44532.463148148148</v>
      </c>
      <c r="X270">
        <v>313</v>
      </c>
      <c r="Y270">
        <v>52</v>
      </c>
      <c r="Z270">
        <v>0</v>
      </c>
      <c r="AA270">
        <v>52</v>
      </c>
      <c r="AB270">
        <v>0</v>
      </c>
      <c r="AC270">
        <v>39</v>
      </c>
      <c r="AD270">
        <v>14</v>
      </c>
      <c r="AE270">
        <v>0</v>
      </c>
      <c r="AF270">
        <v>0</v>
      </c>
      <c r="AG270">
        <v>0</v>
      </c>
      <c r="AH270" t="s">
        <v>163</v>
      </c>
      <c r="AI270" s="1">
        <v>44532.647523148145</v>
      </c>
      <c r="AJ270">
        <v>194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13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699</v>
      </c>
      <c r="B271" t="s">
        <v>80</v>
      </c>
      <c r="C271" t="s">
        <v>697</v>
      </c>
      <c r="D271" t="s">
        <v>82</v>
      </c>
      <c r="E271" s="2" t="str">
        <f>HYPERLINK("capsilon://?command=openfolder&amp;siteaddress=FAM.docvelocity-na8.net&amp;folderid=FX786B1AAB-8D12-ACC6-54BC-3C5C5DB5A005","FX2111849")</f>
        <v>FX2111849</v>
      </c>
      <c r="F271" t="s">
        <v>19</v>
      </c>
      <c r="G271" t="s">
        <v>19</v>
      </c>
      <c r="H271" t="s">
        <v>83</v>
      </c>
      <c r="I271" t="s">
        <v>700</v>
      </c>
      <c r="J271">
        <v>38</v>
      </c>
      <c r="K271" t="s">
        <v>85</v>
      </c>
      <c r="L271" t="s">
        <v>86</v>
      </c>
      <c r="M271" t="s">
        <v>87</v>
      </c>
      <c r="N271">
        <v>2</v>
      </c>
      <c r="O271" s="1">
        <v>44532.449212962965</v>
      </c>
      <c r="P271" s="1">
        <v>44532.647800925923</v>
      </c>
      <c r="Q271">
        <v>16737</v>
      </c>
      <c r="R271">
        <v>421</v>
      </c>
      <c r="S271" t="b">
        <v>0</v>
      </c>
      <c r="T271" t="s">
        <v>88</v>
      </c>
      <c r="U271" t="b">
        <v>0</v>
      </c>
      <c r="V271" t="s">
        <v>265</v>
      </c>
      <c r="W271" s="1">
        <v>44532.476817129631</v>
      </c>
      <c r="X271">
        <v>208</v>
      </c>
      <c r="Y271">
        <v>37</v>
      </c>
      <c r="Z271">
        <v>0</v>
      </c>
      <c r="AA271">
        <v>37</v>
      </c>
      <c r="AB271">
        <v>0</v>
      </c>
      <c r="AC271">
        <v>25</v>
      </c>
      <c r="AD271">
        <v>1</v>
      </c>
      <c r="AE271">
        <v>0</v>
      </c>
      <c r="AF271">
        <v>0</v>
      </c>
      <c r="AG271">
        <v>0</v>
      </c>
      <c r="AH271" t="s">
        <v>100</v>
      </c>
      <c r="AI271" s="1">
        <v>44532.647800925923</v>
      </c>
      <c r="AJ271">
        <v>208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701</v>
      </c>
      <c r="B272" t="s">
        <v>80</v>
      </c>
      <c r="C272" t="s">
        <v>702</v>
      </c>
      <c r="D272" t="s">
        <v>82</v>
      </c>
      <c r="E272" s="2" t="str">
        <f>HYPERLINK("capsilon://?command=openfolder&amp;siteaddress=FAM.docvelocity-na8.net&amp;folderid=FX8CB23B95-137D-311A-F349-8CFC2F649513","FX211110223")</f>
        <v>FX211110223</v>
      </c>
      <c r="F272" t="s">
        <v>19</v>
      </c>
      <c r="G272" t="s">
        <v>19</v>
      </c>
      <c r="H272" t="s">
        <v>83</v>
      </c>
      <c r="I272" t="s">
        <v>703</v>
      </c>
      <c r="J272">
        <v>66</v>
      </c>
      <c r="K272" t="s">
        <v>85</v>
      </c>
      <c r="L272" t="s">
        <v>86</v>
      </c>
      <c r="M272" t="s">
        <v>87</v>
      </c>
      <c r="N272">
        <v>1</v>
      </c>
      <c r="O272" s="1">
        <v>44532.453553240739</v>
      </c>
      <c r="P272" s="1">
        <v>44532.534525462965</v>
      </c>
      <c r="Q272">
        <v>6538</v>
      </c>
      <c r="R272">
        <v>458</v>
      </c>
      <c r="S272" t="b">
        <v>0</v>
      </c>
      <c r="T272" t="s">
        <v>88</v>
      </c>
      <c r="U272" t="b">
        <v>0</v>
      </c>
      <c r="V272" t="s">
        <v>155</v>
      </c>
      <c r="W272" s="1">
        <v>44532.534525462965</v>
      </c>
      <c r="X272">
        <v>86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66</v>
      </c>
      <c r="AE272">
        <v>52</v>
      </c>
      <c r="AF272">
        <v>0</v>
      </c>
      <c r="AG272">
        <v>1</v>
      </c>
      <c r="AH272" t="s">
        <v>88</v>
      </c>
      <c r="AI272" t="s">
        <v>88</v>
      </c>
      <c r="AJ272" t="s">
        <v>88</v>
      </c>
      <c r="AK272" t="s">
        <v>88</v>
      </c>
      <c r="AL272" t="s">
        <v>88</v>
      </c>
      <c r="AM272" t="s">
        <v>88</v>
      </c>
      <c r="AN272" t="s">
        <v>88</v>
      </c>
      <c r="AO272" t="s">
        <v>88</v>
      </c>
      <c r="AP272" t="s">
        <v>88</v>
      </c>
      <c r="AQ272" t="s">
        <v>88</v>
      </c>
      <c r="AR272" t="s">
        <v>88</v>
      </c>
      <c r="AS272" t="s">
        <v>88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704</v>
      </c>
      <c r="B273" t="s">
        <v>80</v>
      </c>
      <c r="C273" t="s">
        <v>705</v>
      </c>
      <c r="D273" t="s">
        <v>82</v>
      </c>
      <c r="E273" s="2" t="str">
        <f>HYPERLINK("capsilon://?command=openfolder&amp;siteaddress=FAM.docvelocity-na8.net&amp;folderid=FXC6BCFEFA-536D-871F-8DE4-EC0E7680821E","FX211114511")</f>
        <v>FX211114511</v>
      </c>
      <c r="F273" t="s">
        <v>19</v>
      </c>
      <c r="G273" t="s">
        <v>19</v>
      </c>
      <c r="H273" t="s">
        <v>83</v>
      </c>
      <c r="I273" t="s">
        <v>706</v>
      </c>
      <c r="J273">
        <v>104</v>
      </c>
      <c r="K273" t="s">
        <v>85</v>
      </c>
      <c r="L273" t="s">
        <v>86</v>
      </c>
      <c r="M273" t="s">
        <v>87</v>
      </c>
      <c r="N273">
        <v>1</v>
      </c>
      <c r="O273" s="1">
        <v>44532.454386574071</v>
      </c>
      <c r="P273" s="1">
        <v>44532.536828703705</v>
      </c>
      <c r="Q273">
        <v>6799</v>
      </c>
      <c r="R273">
        <v>324</v>
      </c>
      <c r="S273" t="b">
        <v>0</v>
      </c>
      <c r="T273" t="s">
        <v>88</v>
      </c>
      <c r="U273" t="b">
        <v>0</v>
      </c>
      <c r="V273" t="s">
        <v>155</v>
      </c>
      <c r="W273" s="1">
        <v>44532.536828703705</v>
      </c>
      <c r="X273">
        <v>198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104</v>
      </c>
      <c r="AE273">
        <v>92</v>
      </c>
      <c r="AF273">
        <v>0</v>
      </c>
      <c r="AG273">
        <v>6</v>
      </c>
      <c r="AH273" t="s">
        <v>88</v>
      </c>
      <c r="AI273" t="s">
        <v>88</v>
      </c>
      <c r="AJ273" t="s">
        <v>88</v>
      </c>
      <c r="AK273" t="s">
        <v>88</v>
      </c>
      <c r="AL273" t="s">
        <v>88</v>
      </c>
      <c r="AM273" t="s">
        <v>88</v>
      </c>
      <c r="AN273" t="s">
        <v>88</v>
      </c>
      <c r="AO273" t="s">
        <v>88</v>
      </c>
      <c r="AP273" t="s">
        <v>88</v>
      </c>
      <c r="AQ273" t="s">
        <v>88</v>
      </c>
      <c r="AR273" t="s">
        <v>88</v>
      </c>
      <c r="AS273" t="s">
        <v>88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707</v>
      </c>
      <c r="B274" t="s">
        <v>80</v>
      </c>
      <c r="C274" t="s">
        <v>702</v>
      </c>
      <c r="D274" t="s">
        <v>82</v>
      </c>
      <c r="E274" s="2" t="str">
        <f>HYPERLINK("capsilon://?command=openfolder&amp;siteaddress=FAM.docvelocity-na8.net&amp;folderid=FX8CB23B95-137D-311A-F349-8CFC2F649513","FX211110223")</f>
        <v>FX211110223</v>
      </c>
      <c r="F274" t="s">
        <v>19</v>
      </c>
      <c r="G274" t="s">
        <v>19</v>
      </c>
      <c r="H274" t="s">
        <v>83</v>
      </c>
      <c r="I274" t="s">
        <v>708</v>
      </c>
      <c r="J274">
        <v>66</v>
      </c>
      <c r="K274" t="s">
        <v>85</v>
      </c>
      <c r="L274" t="s">
        <v>86</v>
      </c>
      <c r="M274" t="s">
        <v>87</v>
      </c>
      <c r="N274">
        <v>2</v>
      </c>
      <c r="O274" s="1">
        <v>44532.456053240741</v>
      </c>
      <c r="P274" s="1">
        <v>44532.649675925924</v>
      </c>
      <c r="Q274">
        <v>16053</v>
      </c>
      <c r="R274">
        <v>676</v>
      </c>
      <c r="S274" t="b">
        <v>0</v>
      </c>
      <c r="T274" t="s">
        <v>88</v>
      </c>
      <c r="U274" t="b">
        <v>0</v>
      </c>
      <c r="V274" t="s">
        <v>265</v>
      </c>
      <c r="W274" s="1">
        <v>44532.485497685186</v>
      </c>
      <c r="X274">
        <v>445</v>
      </c>
      <c r="Y274">
        <v>52</v>
      </c>
      <c r="Z274">
        <v>0</v>
      </c>
      <c r="AA274">
        <v>52</v>
      </c>
      <c r="AB274">
        <v>0</v>
      </c>
      <c r="AC274">
        <v>29</v>
      </c>
      <c r="AD274">
        <v>14</v>
      </c>
      <c r="AE274">
        <v>0</v>
      </c>
      <c r="AF274">
        <v>0</v>
      </c>
      <c r="AG274">
        <v>0</v>
      </c>
      <c r="AH274" t="s">
        <v>167</v>
      </c>
      <c r="AI274" s="1">
        <v>44532.649675925924</v>
      </c>
      <c r="AJ274">
        <v>231</v>
      </c>
      <c r="AK274">
        <v>3</v>
      </c>
      <c r="AL274">
        <v>0</v>
      </c>
      <c r="AM274">
        <v>3</v>
      </c>
      <c r="AN274">
        <v>0</v>
      </c>
      <c r="AO274">
        <v>3</v>
      </c>
      <c r="AP274">
        <v>11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709</v>
      </c>
      <c r="B275" t="s">
        <v>80</v>
      </c>
      <c r="C275" t="s">
        <v>710</v>
      </c>
      <c r="D275" t="s">
        <v>82</v>
      </c>
      <c r="E275" s="2" t="str">
        <f>HYPERLINK("capsilon://?command=openfolder&amp;siteaddress=FAM.docvelocity-na8.net&amp;folderid=FXA4159D8F-E740-32BA-AEC6-53E1EF4123DE","FX211114659")</f>
        <v>FX211114659</v>
      </c>
      <c r="F275" t="s">
        <v>19</v>
      </c>
      <c r="G275" t="s">
        <v>19</v>
      </c>
      <c r="H275" t="s">
        <v>83</v>
      </c>
      <c r="I275" t="s">
        <v>711</v>
      </c>
      <c r="J275">
        <v>47</v>
      </c>
      <c r="K275" t="s">
        <v>85</v>
      </c>
      <c r="L275" t="s">
        <v>86</v>
      </c>
      <c r="M275" t="s">
        <v>87</v>
      </c>
      <c r="N275">
        <v>2</v>
      </c>
      <c r="O275" s="1">
        <v>44532.460949074077</v>
      </c>
      <c r="P275" s="1">
        <v>44532.64880787037</v>
      </c>
      <c r="Q275">
        <v>15864</v>
      </c>
      <c r="R275">
        <v>367</v>
      </c>
      <c r="S275" t="b">
        <v>0</v>
      </c>
      <c r="T275" t="s">
        <v>88</v>
      </c>
      <c r="U275" t="b">
        <v>0</v>
      </c>
      <c r="V275" t="s">
        <v>162</v>
      </c>
      <c r="W275" s="1">
        <v>44532.483564814815</v>
      </c>
      <c r="X275">
        <v>257</v>
      </c>
      <c r="Y275">
        <v>36</v>
      </c>
      <c r="Z275">
        <v>0</v>
      </c>
      <c r="AA275">
        <v>36</v>
      </c>
      <c r="AB275">
        <v>0</v>
      </c>
      <c r="AC275">
        <v>14</v>
      </c>
      <c r="AD275">
        <v>11</v>
      </c>
      <c r="AE275">
        <v>0</v>
      </c>
      <c r="AF275">
        <v>0</v>
      </c>
      <c r="AG275">
        <v>0</v>
      </c>
      <c r="AH275" t="s">
        <v>163</v>
      </c>
      <c r="AI275" s="1">
        <v>44532.64880787037</v>
      </c>
      <c r="AJ275">
        <v>110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11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712</v>
      </c>
      <c r="B276" t="s">
        <v>80</v>
      </c>
      <c r="C276" t="s">
        <v>710</v>
      </c>
      <c r="D276" t="s">
        <v>82</v>
      </c>
      <c r="E276" s="2" t="str">
        <f>HYPERLINK("capsilon://?command=openfolder&amp;siteaddress=FAM.docvelocity-na8.net&amp;folderid=FXA4159D8F-E740-32BA-AEC6-53E1EF4123DE","FX211114659")</f>
        <v>FX211114659</v>
      </c>
      <c r="F276" t="s">
        <v>19</v>
      </c>
      <c r="G276" t="s">
        <v>19</v>
      </c>
      <c r="H276" t="s">
        <v>83</v>
      </c>
      <c r="I276" t="s">
        <v>713</v>
      </c>
      <c r="J276">
        <v>47</v>
      </c>
      <c r="K276" t="s">
        <v>85</v>
      </c>
      <c r="L276" t="s">
        <v>86</v>
      </c>
      <c r="M276" t="s">
        <v>87</v>
      </c>
      <c r="N276">
        <v>2</v>
      </c>
      <c r="O276" s="1">
        <v>44532.461180555554</v>
      </c>
      <c r="P276" s="1">
        <v>44532.649710648147</v>
      </c>
      <c r="Q276">
        <v>16002</v>
      </c>
      <c r="R276">
        <v>287</v>
      </c>
      <c r="S276" t="b">
        <v>0</v>
      </c>
      <c r="T276" t="s">
        <v>88</v>
      </c>
      <c r="U276" t="b">
        <v>0</v>
      </c>
      <c r="V276" t="s">
        <v>162</v>
      </c>
      <c r="W276" s="1">
        <v>44532.485000000001</v>
      </c>
      <c r="X276">
        <v>123</v>
      </c>
      <c r="Y276">
        <v>36</v>
      </c>
      <c r="Z276">
        <v>0</v>
      </c>
      <c r="AA276">
        <v>36</v>
      </c>
      <c r="AB276">
        <v>0</v>
      </c>
      <c r="AC276">
        <v>13</v>
      </c>
      <c r="AD276">
        <v>11</v>
      </c>
      <c r="AE276">
        <v>0</v>
      </c>
      <c r="AF276">
        <v>0</v>
      </c>
      <c r="AG276">
        <v>0</v>
      </c>
      <c r="AH276" t="s">
        <v>100</v>
      </c>
      <c r="AI276" s="1">
        <v>44532.649710648147</v>
      </c>
      <c r="AJ276">
        <v>164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11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714</v>
      </c>
      <c r="B277" t="s">
        <v>80</v>
      </c>
      <c r="C277" t="s">
        <v>710</v>
      </c>
      <c r="D277" t="s">
        <v>82</v>
      </c>
      <c r="E277" s="2" t="str">
        <f>HYPERLINK("capsilon://?command=openfolder&amp;siteaddress=FAM.docvelocity-na8.net&amp;folderid=FXA4159D8F-E740-32BA-AEC6-53E1EF4123DE","FX211114659")</f>
        <v>FX211114659</v>
      </c>
      <c r="F277" t="s">
        <v>19</v>
      </c>
      <c r="G277" t="s">
        <v>19</v>
      </c>
      <c r="H277" t="s">
        <v>83</v>
      </c>
      <c r="I277" t="s">
        <v>715</v>
      </c>
      <c r="J277">
        <v>28</v>
      </c>
      <c r="K277" t="s">
        <v>85</v>
      </c>
      <c r="L277" t="s">
        <v>86</v>
      </c>
      <c r="M277" t="s">
        <v>87</v>
      </c>
      <c r="N277">
        <v>2</v>
      </c>
      <c r="O277" s="1">
        <v>44532.461296296293</v>
      </c>
      <c r="P277" s="1">
        <v>44532.649884259263</v>
      </c>
      <c r="Q277">
        <v>16109</v>
      </c>
      <c r="R277">
        <v>185</v>
      </c>
      <c r="S277" t="b">
        <v>0</v>
      </c>
      <c r="T277" t="s">
        <v>88</v>
      </c>
      <c r="U277" t="b">
        <v>0</v>
      </c>
      <c r="V277" t="s">
        <v>162</v>
      </c>
      <c r="W277" s="1">
        <v>44532.486076388886</v>
      </c>
      <c r="X277">
        <v>92</v>
      </c>
      <c r="Y277">
        <v>21</v>
      </c>
      <c r="Z277">
        <v>0</v>
      </c>
      <c r="AA277">
        <v>21</v>
      </c>
      <c r="AB277">
        <v>0</v>
      </c>
      <c r="AC277">
        <v>6</v>
      </c>
      <c r="AD277">
        <v>7</v>
      </c>
      <c r="AE277">
        <v>0</v>
      </c>
      <c r="AF277">
        <v>0</v>
      </c>
      <c r="AG277">
        <v>0</v>
      </c>
      <c r="AH277" t="s">
        <v>163</v>
      </c>
      <c r="AI277" s="1">
        <v>44532.649884259263</v>
      </c>
      <c r="AJ277">
        <v>93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7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716</v>
      </c>
      <c r="B278" t="s">
        <v>80</v>
      </c>
      <c r="C278" t="s">
        <v>710</v>
      </c>
      <c r="D278" t="s">
        <v>82</v>
      </c>
      <c r="E278" s="2" t="str">
        <f>HYPERLINK("capsilon://?command=openfolder&amp;siteaddress=FAM.docvelocity-na8.net&amp;folderid=FXA4159D8F-E740-32BA-AEC6-53E1EF4123DE","FX211114659")</f>
        <v>FX211114659</v>
      </c>
      <c r="F278" t="s">
        <v>19</v>
      </c>
      <c r="G278" t="s">
        <v>19</v>
      </c>
      <c r="H278" t="s">
        <v>83</v>
      </c>
      <c r="I278" t="s">
        <v>717</v>
      </c>
      <c r="J278">
        <v>28</v>
      </c>
      <c r="K278" t="s">
        <v>85</v>
      </c>
      <c r="L278" t="s">
        <v>86</v>
      </c>
      <c r="M278" t="s">
        <v>87</v>
      </c>
      <c r="N278">
        <v>2</v>
      </c>
      <c r="O278" s="1">
        <v>44532.461550925924</v>
      </c>
      <c r="P278" s="1">
        <v>44532.651261574072</v>
      </c>
      <c r="Q278">
        <v>16136</v>
      </c>
      <c r="R278">
        <v>255</v>
      </c>
      <c r="S278" t="b">
        <v>0</v>
      </c>
      <c r="T278" t="s">
        <v>88</v>
      </c>
      <c r="U278" t="b">
        <v>0</v>
      </c>
      <c r="V278" t="s">
        <v>265</v>
      </c>
      <c r="W278" s="1">
        <v>44532.486875000002</v>
      </c>
      <c r="X278">
        <v>118</v>
      </c>
      <c r="Y278">
        <v>21</v>
      </c>
      <c r="Z278">
        <v>0</v>
      </c>
      <c r="AA278">
        <v>21</v>
      </c>
      <c r="AB278">
        <v>0</v>
      </c>
      <c r="AC278">
        <v>1</v>
      </c>
      <c r="AD278">
        <v>7</v>
      </c>
      <c r="AE278">
        <v>0</v>
      </c>
      <c r="AF278">
        <v>0</v>
      </c>
      <c r="AG278">
        <v>0</v>
      </c>
      <c r="AH278" t="s">
        <v>167</v>
      </c>
      <c r="AI278" s="1">
        <v>44532.651261574072</v>
      </c>
      <c r="AJ278">
        <v>137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718</v>
      </c>
      <c r="B279" t="s">
        <v>80</v>
      </c>
      <c r="C279" t="s">
        <v>719</v>
      </c>
      <c r="D279" t="s">
        <v>82</v>
      </c>
      <c r="E279" s="2" t="str">
        <f>HYPERLINK("capsilon://?command=openfolder&amp;siteaddress=FAM.docvelocity-na8.net&amp;folderid=FX6F3DFF41-BCB4-EA87-6099-35519E762110","FX2112987")</f>
        <v>FX2112987</v>
      </c>
      <c r="F279" t="s">
        <v>19</v>
      </c>
      <c r="G279" t="s">
        <v>19</v>
      </c>
      <c r="H279" t="s">
        <v>83</v>
      </c>
      <c r="I279" t="s">
        <v>720</v>
      </c>
      <c r="J279">
        <v>79</v>
      </c>
      <c r="K279" t="s">
        <v>85</v>
      </c>
      <c r="L279" t="s">
        <v>86</v>
      </c>
      <c r="M279" t="s">
        <v>87</v>
      </c>
      <c r="N279">
        <v>2</v>
      </c>
      <c r="O279" s="1">
        <v>44532.471875000003</v>
      </c>
      <c r="P279" s="1">
        <v>44532.65960648148</v>
      </c>
      <c r="Q279">
        <v>15112</v>
      </c>
      <c r="R279">
        <v>1108</v>
      </c>
      <c r="S279" t="b">
        <v>0</v>
      </c>
      <c r="T279" t="s">
        <v>88</v>
      </c>
      <c r="U279" t="b">
        <v>0</v>
      </c>
      <c r="V279" t="s">
        <v>162</v>
      </c>
      <c r="W279" s="1">
        <v>44532.489027777781</v>
      </c>
      <c r="X279">
        <v>254</v>
      </c>
      <c r="Y279">
        <v>69</v>
      </c>
      <c r="Z279">
        <v>0</v>
      </c>
      <c r="AA279">
        <v>69</v>
      </c>
      <c r="AB279">
        <v>0</v>
      </c>
      <c r="AC279">
        <v>28</v>
      </c>
      <c r="AD279">
        <v>10</v>
      </c>
      <c r="AE279">
        <v>0</v>
      </c>
      <c r="AF279">
        <v>0</v>
      </c>
      <c r="AG279">
        <v>0</v>
      </c>
      <c r="AH279" t="s">
        <v>100</v>
      </c>
      <c r="AI279" s="1">
        <v>44532.65960648148</v>
      </c>
      <c r="AJ279">
        <v>854</v>
      </c>
      <c r="AK279">
        <v>2</v>
      </c>
      <c r="AL279">
        <v>0</v>
      </c>
      <c r="AM279">
        <v>2</v>
      </c>
      <c r="AN279">
        <v>0</v>
      </c>
      <c r="AO279">
        <v>2</v>
      </c>
      <c r="AP279">
        <v>8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721</v>
      </c>
      <c r="B280" t="s">
        <v>80</v>
      </c>
      <c r="C280" t="s">
        <v>719</v>
      </c>
      <c r="D280" t="s">
        <v>82</v>
      </c>
      <c r="E280" s="2" t="str">
        <f>HYPERLINK("capsilon://?command=openfolder&amp;siteaddress=FAM.docvelocity-na8.net&amp;folderid=FX6F3DFF41-BCB4-EA87-6099-35519E762110","FX2112987")</f>
        <v>FX2112987</v>
      </c>
      <c r="F280" t="s">
        <v>19</v>
      </c>
      <c r="G280" t="s">
        <v>19</v>
      </c>
      <c r="H280" t="s">
        <v>83</v>
      </c>
      <c r="I280" t="s">
        <v>722</v>
      </c>
      <c r="J280">
        <v>79</v>
      </c>
      <c r="K280" t="s">
        <v>85</v>
      </c>
      <c r="L280" t="s">
        <v>86</v>
      </c>
      <c r="M280" t="s">
        <v>87</v>
      </c>
      <c r="N280">
        <v>2</v>
      </c>
      <c r="O280" s="1">
        <v>44532.471909722219</v>
      </c>
      <c r="P280" s="1">
        <v>44532.653182870374</v>
      </c>
      <c r="Q280">
        <v>15162</v>
      </c>
      <c r="R280">
        <v>500</v>
      </c>
      <c r="S280" t="b">
        <v>0</v>
      </c>
      <c r="T280" t="s">
        <v>88</v>
      </c>
      <c r="U280" t="b">
        <v>0</v>
      </c>
      <c r="V280" t="s">
        <v>265</v>
      </c>
      <c r="W280" s="1">
        <v>44532.490474537037</v>
      </c>
      <c r="X280">
        <v>310</v>
      </c>
      <c r="Y280">
        <v>69</v>
      </c>
      <c r="Z280">
        <v>0</v>
      </c>
      <c r="AA280">
        <v>69</v>
      </c>
      <c r="AB280">
        <v>0</v>
      </c>
      <c r="AC280">
        <v>12</v>
      </c>
      <c r="AD280">
        <v>10</v>
      </c>
      <c r="AE280">
        <v>0</v>
      </c>
      <c r="AF280">
        <v>0</v>
      </c>
      <c r="AG280">
        <v>0</v>
      </c>
      <c r="AH280" t="s">
        <v>163</v>
      </c>
      <c r="AI280" s="1">
        <v>44532.653182870374</v>
      </c>
      <c r="AJ280">
        <v>182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723</v>
      </c>
      <c r="B281" t="s">
        <v>80</v>
      </c>
      <c r="C281" t="s">
        <v>719</v>
      </c>
      <c r="D281" t="s">
        <v>82</v>
      </c>
      <c r="E281" s="2" t="str">
        <f>HYPERLINK("capsilon://?command=openfolder&amp;siteaddress=FAM.docvelocity-na8.net&amp;folderid=FX6F3DFF41-BCB4-EA87-6099-35519E762110","FX2112987")</f>
        <v>FX2112987</v>
      </c>
      <c r="F281" t="s">
        <v>19</v>
      </c>
      <c r="G281" t="s">
        <v>19</v>
      </c>
      <c r="H281" t="s">
        <v>83</v>
      </c>
      <c r="I281" t="s">
        <v>724</v>
      </c>
      <c r="J281">
        <v>28</v>
      </c>
      <c r="K281" t="s">
        <v>85</v>
      </c>
      <c r="L281" t="s">
        <v>86</v>
      </c>
      <c r="M281" t="s">
        <v>87</v>
      </c>
      <c r="N281">
        <v>2</v>
      </c>
      <c r="O281" s="1">
        <v>44532.472916666666</v>
      </c>
      <c r="P281" s="1">
        <v>44532.651064814818</v>
      </c>
      <c r="Q281">
        <v>15217</v>
      </c>
      <c r="R281">
        <v>175</v>
      </c>
      <c r="S281" t="b">
        <v>0</v>
      </c>
      <c r="T281" t="s">
        <v>88</v>
      </c>
      <c r="U281" t="b">
        <v>0</v>
      </c>
      <c r="V281" t="s">
        <v>162</v>
      </c>
      <c r="W281" s="1">
        <v>44532.489895833336</v>
      </c>
      <c r="X281">
        <v>74</v>
      </c>
      <c r="Y281">
        <v>21</v>
      </c>
      <c r="Z281">
        <v>0</v>
      </c>
      <c r="AA281">
        <v>21</v>
      </c>
      <c r="AB281">
        <v>0</v>
      </c>
      <c r="AC281">
        <v>4</v>
      </c>
      <c r="AD281">
        <v>7</v>
      </c>
      <c r="AE281">
        <v>0</v>
      </c>
      <c r="AF281">
        <v>0</v>
      </c>
      <c r="AG281">
        <v>0</v>
      </c>
      <c r="AH281" t="s">
        <v>163</v>
      </c>
      <c r="AI281" s="1">
        <v>44532.651064814818</v>
      </c>
      <c r="AJ281">
        <v>101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725</v>
      </c>
      <c r="B282" t="s">
        <v>80</v>
      </c>
      <c r="C282" t="s">
        <v>719</v>
      </c>
      <c r="D282" t="s">
        <v>82</v>
      </c>
      <c r="E282" s="2" t="str">
        <f>HYPERLINK("capsilon://?command=openfolder&amp;siteaddress=FAM.docvelocity-na8.net&amp;folderid=FX6F3DFF41-BCB4-EA87-6099-35519E762110","FX2112987")</f>
        <v>FX2112987</v>
      </c>
      <c r="F282" t="s">
        <v>19</v>
      </c>
      <c r="G282" t="s">
        <v>19</v>
      </c>
      <c r="H282" t="s">
        <v>83</v>
      </c>
      <c r="I282" t="s">
        <v>726</v>
      </c>
      <c r="J282">
        <v>28</v>
      </c>
      <c r="K282" t="s">
        <v>85</v>
      </c>
      <c r="L282" t="s">
        <v>86</v>
      </c>
      <c r="M282" t="s">
        <v>87</v>
      </c>
      <c r="N282">
        <v>2</v>
      </c>
      <c r="O282" s="1">
        <v>44532.472951388889</v>
      </c>
      <c r="P282" s="1">
        <v>44532.652754629627</v>
      </c>
      <c r="Q282">
        <v>15328</v>
      </c>
      <c r="R282">
        <v>207</v>
      </c>
      <c r="S282" t="b">
        <v>0</v>
      </c>
      <c r="T282" t="s">
        <v>88</v>
      </c>
      <c r="U282" t="b">
        <v>0</v>
      </c>
      <c r="V282" t="s">
        <v>162</v>
      </c>
      <c r="W282" s="1">
        <v>44532.49082175926</v>
      </c>
      <c r="X282">
        <v>79</v>
      </c>
      <c r="Y282">
        <v>21</v>
      </c>
      <c r="Z282">
        <v>0</v>
      </c>
      <c r="AA282">
        <v>21</v>
      </c>
      <c r="AB282">
        <v>0</v>
      </c>
      <c r="AC282">
        <v>5</v>
      </c>
      <c r="AD282">
        <v>7</v>
      </c>
      <c r="AE282">
        <v>0</v>
      </c>
      <c r="AF282">
        <v>0</v>
      </c>
      <c r="AG282">
        <v>0</v>
      </c>
      <c r="AH282" t="s">
        <v>167</v>
      </c>
      <c r="AI282" s="1">
        <v>44532.652754629627</v>
      </c>
      <c r="AJ282">
        <v>128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727</v>
      </c>
      <c r="B283" t="s">
        <v>80</v>
      </c>
      <c r="C283" t="s">
        <v>728</v>
      </c>
      <c r="D283" t="s">
        <v>82</v>
      </c>
      <c r="E283" s="2" t="str">
        <f>HYPERLINK("capsilon://?command=openfolder&amp;siteaddress=FAM.docvelocity-na8.net&amp;folderid=FX1625DF75-9DAF-41C4-3AAE-CB0502D8216F","FX211114849")</f>
        <v>FX211114849</v>
      </c>
      <c r="F283" t="s">
        <v>19</v>
      </c>
      <c r="G283" t="s">
        <v>19</v>
      </c>
      <c r="H283" t="s">
        <v>83</v>
      </c>
      <c r="I283" t="s">
        <v>729</v>
      </c>
      <c r="J283">
        <v>351</v>
      </c>
      <c r="K283" t="s">
        <v>85</v>
      </c>
      <c r="L283" t="s">
        <v>86</v>
      </c>
      <c r="M283" t="s">
        <v>87</v>
      </c>
      <c r="N283">
        <v>1</v>
      </c>
      <c r="O283" s="1">
        <v>44532.475486111114</v>
      </c>
      <c r="P283" s="1">
        <v>44532.544386574074</v>
      </c>
      <c r="Q283">
        <v>5433</v>
      </c>
      <c r="R283">
        <v>520</v>
      </c>
      <c r="S283" t="b">
        <v>0</v>
      </c>
      <c r="T283" t="s">
        <v>88</v>
      </c>
      <c r="U283" t="b">
        <v>0</v>
      </c>
      <c r="V283" t="s">
        <v>155</v>
      </c>
      <c r="W283" s="1">
        <v>44532.544386574074</v>
      </c>
      <c r="X283">
        <v>358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351</v>
      </c>
      <c r="AE283">
        <v>315</v>
      </c>
      <c r="AF283">
        <v>0</v>
      </c>
      <c r="AG283">
        <v>12</v>
      </c>
      <c r="AH283" t="s">
        <v>88</v>
      </c>
      <c r="AI283" t="s">
        <v>88</v>
      </c>
      <c r="AJ283" t="s">
        <v>88</v>
      </c>
      <c r="AK283" t="s">
        <v>88</v>
      </c>
      <c r="AL283" t="s">
        <v>88</v>
      </c>
      <c r="AM283" t="s">
        <v>88</v>
      </c>
      <c r="AN283" t="s">
        <v>88</v>
      </c>
      <c r="AO283" t="s">
        <v>88</v>
      </c>
      <c r="AP283" t="s">
        <v>88</v>
      </c>
      <c r="AQ283" t="s">
        <v>88</v>
      </c>
      <c r="AR283" t="s">
        <v>88</v>
      </c>
      <c r="AS283" t="s">
        <v>88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730</v>
      </c>
      <c r="B284" t="s">
        <v>80</v>
      </c>
      <c r="C284" t="s">
        <v>731</v>
      </c>
      <c r="D284" t="s">
        <v>82</v>
      </c>
      <c r="E284" s="2" t="str">
        <f>HYPERLINK("capsilon://?command=openfolder&amp;siteaddress=FAM.docvelocity-na8.net&amp;folderid=FXE3071462-8C9E-CCE2-98C9-1F0CD4B48FE4","FX211111987")</f>
        <v>FX211111987</v>
      </c>
      <c r="F284" t="s">
        <v>19</v>
      </c>
      <c r="G284" t="s">
        <v>19</v>
      </c>
      <c r="H284" t="s">
        <v>83</v>
      </c>
      <c r="I284" t="s">
        <v>732</v>
      </c>
      <c r="J284">
        <v>28</v>
      </c>
      <c r="K284" t="s">
        <v>85</v>
      </c>
      <c r="L284" t="s">
        <v>86</v>
      </c>
      <c r="M284" t="s">
        <v>87</v>
      </c>
      <c r="N284">
        <v>2</v>
      </c>
      <c r="O284" s="1">
        <v>44532.476134259261</v>
      </c>
      <c r="P284" s="1">
        <v>44532.654421296298</v>
      </c>
      <c r="Q284">
        <v>15073</v>
      </c>
      <c r="R284">
        <v>331</v>
      </c>
      <c r="S284" t="b">
        <v>0</v>
      </c>
      <c r="T284" t="s">
        <v>88</v>
      </c>
      <c r="U284" t="b">
        <v>0</v>
      </c>
      <c r="V284" t="s">
        <v>162</v>
      </c>
      <c r="W284" s="1">
        <v>44532.492928240739</v>
      </c>
      <c r="X284">
        <v>181</v>
      </c>
      <c r="Y284">
        <v>21</v>
      </c>
      <c r="Z284">
        <v>0</v>
      </c>
      <c r="AA284">
        <v>21</v>
      </c>
      <c r="AB284">
        <v>0</v>
      </c>
      <c r="AC284">
        <v>11</v>
      </c>
      <c r="AD284">
        <v>7</v>
      </c>
      <c r="AE284">
        <v>0</v>
      </c>
      <c r="AF284">
        <v>0</v>
      </c>
      <c r="AG284">
        <v>0</v>
      </c>
      <c r="AH284" t="s">
        <v>167</v>
      </c>
      <c r="AI284" s="1">
        <v>44532.654421296298</v>
      </c>
      <c r="AJ284">
        <v>143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7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733</v>
      </c>
      <c r="B285" t="s">
        <v>80</v>
      </c>
      <c r="C285" t="s">
        <v>731</v>
      </c>
      <c r="D285" t="s">
        <v>82</v>
      </c>
      <c r="E285" s="2" t="str">
        <f>HYPERLINK("capsilon://?command=openfolder&amp;siteaddress=FAM.docvelocity-na8.net&amp;folderid=FXE3071462-8C9E-CCE2-98C9-1F0CD4B48FE4","FX211111987")</f>
        <v>FX211111987</v>
      </c>
      <c r="F285" t="s">
        <v>19</v>
      </c>
      <c r="G285" t="s">
        <v>19</v>
      </c>
      <c r="H285" t="s">
        <v>83</v>
      </c>
      <c r="I285" t="s">
        <v>734</v>
      </c>
      <c r="J285">
        <v>28</v>
      </c>
      <c r="K285" t="s">
        <v>85</v>
      </c>
      <c r="L285" t="s">
        <v>86</v>
      </c>
      <c r="M285" t="s">
        <v>87</v>
      </c>
      <c r="N285">
        <v>2</v>
      </c>
      <c r="O285" s="1">
        <v>44532.476493055554</v>
      </c>
      <c r="P285" s="1">
        <v>44532.654560185183</v>
      </c>
      <c r="Q285">
        <v>15065</v>
      </c>
      <c r="R285">
        <v>320</v>
      </c>
      <c r="S285" t="b">
        <v>0</v>
      </c>
      <c r="T285" t="s">
        <v>88</v>
      </c>
      <c r="U285" t="b">
        <v>0</v>
      </c>
      <c r="V285" t="s">
        <v>265</v>
      </c>
      <c r="W285" s="1">
        <v>44532.493946759256</v>
      </c>
      <c r="X285">
        <v>202</v>
      </c>
      <c r="Y285">
        <v>21</v>
      </c>
      <c r="Z285">
        <v>0</v>
      </c>
      <c r="AA285">
        <v>21</v>
      </c>
      <c r="AB285">
        <v>0</v>
      </c>
      <c r="AC285">
        <v>8</v>
      </c>
      <c r="AD285">
        <v>7</v>
      </c>
      <c r="AE285">
        <v>0</v>
      </c>
      <c r="AF285">
        <v>0</v>
      </c>
      <c r="AG285">
        <v>0</v>
      </c>
      <c r="AH285" t="s">
        <v>163</v>
      </c>
      <c r="AI285" s="1">
        <v>44532.654560185183</v>
      </c>
      <c r="AJ285">
        <v>118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7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735</v>
      </c>
      <c r="B286" t="s">
        <v>80</v>
      </c>
      <c r="C286" t="s">
        <v>731</v>
      </c>
      <c r="D286" t="s">
        <v>82</v>
      </c>
      <c r="E286" s="2" t="str">
        <f>HYPERLINK("capsilon://?command=openfolder&amp;siteaddress=FAM.docvelocity-na8.net&amp;folderid=FXE3071462-8C9E-CCE2-98C9-1F0CD4B48FE4","FX211111987")</f>
        <v>FX211111987</v>
      </c>
      <c r="F286" t="s">
        <v>19</v>
      </c>
      <c r="G286" t="s">
        <v>19</v>
      </c>
      <c r="H286" t="s">
        <v>83</v>
      </c>
      <c r="I286" t="s">
        <v>736</v>
      </c>
      <c r="J286">
        <v>32</v>
      </c>
      <c r="K286" t="s">
        <v>85</v>
      </c>
      <c r="L286" t="s">
        <v>86</v>
      </c>
      <c r="M286" t="s">
        <v>87</v>
      </c>
      <c r="N286">
        <v>2</v>
      </c>
      <c r="O286" s="1">
        <v>44532.476956018516</v>
      </c>
      <c r="P286" s="1">
        <v>44532.657233796293</v>
      </c>
      <c r="Q286">
        <v>15172</v>
      </c>
      <c r="R286">
        <v>404</v>
      </c>
      <c r="S286" t="b">
        <v>0</v>
      </c>
      <c r="T286" t="s">
        <v>88</v>
      </c>
      <c r="U286" t="b">
        <v>0</v>
      </c>
      <c r="V286" t="s">
        <v>162</v>
      </c>
      <c r="W286" s="1">
        <v>44532.495034722226</v>
      </c>
      <c r="X286">
        <v>162</v>
      </c>
      <c r="Y286">
        <v>30</v>
      </c>
      <c r="Z286">
        <v>0</v>
      </c>
      <c r="AA286">
        <v>30</v>
      </c>
      <c r="AB286">
        <v>0</v>
      </c>
      <c r="AC286">
        <v>11</v>
      </c>
      <c r="AD286">
        <v>2</v>
      </c>
      <c r="AE286">
        <v>0</v>
      </c>
      <c r="AF286">
        <v>0</v>
      </c>
      <c r="AG286">
        <v>0</v>
      </c>
      <c r="AH286" t="s">
        <v>167</v>
      </c>
      <c r="AI286" s="1">
        <v>44532.657233796293</v>
      </c>
      <c r="AJ286">
        <v>242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1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737</v>
      </c>
      <c r="B287" t="s">
        <v>80</v>
      </c>
      <c r="C287" t="s">
        <v>731</v>
      </c>
      <c r="D287" t="s">
        <v>82</v>
      </c>
      <c r="E287" s="2" t="str">
        <f>HYPERLINK("capsilon://?command=openfolder&amp;siteaddress=FAM.docvelocity-na8.net&amp;folderid=FXE3071462-8C9E-CCE2-98C9-1F0CD4B48FE4","FX211111987")</f>
        <v>FX211111987</v>
      </c>
      <c r="F287" t="s">
        <v>19</v>
      </c>
      <c r="G287" t="s">
        <v>19</v>
      </c>
      <c r="H287" t="s">
        <v>83</v>
      </c>
      <c r="I287" t="s">
        <v>738</v>
      </c>
      <c r="J287">
        <v>32</v>
      </c>
      <c r="K287" t="s">
        <v>85</v>
      </c>
      <c r="L287" t="s">
        <v>86</v>
      </c>
      <c r="M287" t="s">
        <v>87</v>
      </c>
      <c r="N287">
        <v>2</v>
      </c>
      <c r="O287" s="1">
        <v>44532.477453703701</v>
      </c>
      <c r="P287" s="1">
        <v>44532.657314814816</v>
      </c>
      <c r="Q287">
        <v>15190</v>
      </c>
      <c r="R287">
        <v>350</v>
      </c>
      <c r="S287" t="b">
        <v>0</v>
      </c>
      <c r="T287" t="s">
        <v>88</v>
      </c>
      <c r="U287" t="b">
        <v>0</v>
      </c>
      <c r="V287" t="s">
        <v>265</v>
      </c>
      <c r="W287" s="1">
        <v>44532.495150462964</v>
      </c>
      <c r="X287">
        <v>104</v>
      </c>
      <c r="Y287">
        <v>33</v>
      </c>
      <c r="Z287">
        <v>0</v>
      </c>
      <c r="AA287">
        <v>33</v>
      </c>
      <c r="AB287">
        <v>0</v>
      </c>
      <c r="AC287">
        <v>11</v>
      </c>
      <c r="AD287">
        <v>-1</v>
      </c>
      <c r="AE287">
        <v>0</v>
      </c>
      <c r="AF287">
        <v>0</v>
      </c>
      <c r="AG287">
        <v>0</v>
      </c>
      <c r="AH287" t="s">
        <v>109</v>
      </c>
      <c r="AI287" s="1">
        <v>44532.657314814816</v>
      </c>
      <c r="AJ287">
        <v>246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-1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739</v>
      </c>
      <c r="B288" t="s">
        <v>80</v>
      </c>
      <c r="C288" t="s">
        <v>740</v>
      </c>
      <c r="D288" t="s">
        <v>82</v>
      </c>
      <c r="E288" s="2" t="str">
        <f>HYPERLINK("capsilon://?command=openfolder&amp;siteaddress=FAM.docvelocity-na8.net&amp;folderid=FXA10294F5-ACAD-4962-39CB-DC20B5B93564","FX2112925")</f>
        <v>FX2112925</v>
      </c>
      <c r="F288" t="s">
        <v>19</v>
      </c>
      <c r="G288" t="s">
        <v>19</v>
      </c>
      <c r="H288" t="s">
        <v>83</v>
      </c>
      <c r="I288" t="s">
        <v>741</v>
      </c>
      <c r="J288">
        <v>44</v>
      </c>
      <c r="K288" t="s">
        <v>85</v>
      </c>
      <c r="L288" t="s">
        <v>86</v>
      </c>
      <c r="M288" t="s">
        <v>87</v>
      </c>
      <c r="N288">
        <v>2</v>
      </c>
      <c r="O288" s="1">
        <v>44532.489062499997</v>
      </c>
      <c r="P288" s="1">
        <v>44532.655960648146</v>
      </c>
      <c r="Q288">
        <v>14102</v>
      </c>
      <c r="R288">
        <v>318</v>
      </c>
      <c r="S288" t="b">
        <v>0</v>
      </c>
      <c r="T288" t="s">
        <v>88</v>
      </c>
      <c r="U288" t="b">
        <v>0</v>
      </c>
      <c r="V288" t="s">
        <v>162</v>
      </c>
      <c r="W288" s="1">
        <v>44532.497349537036</v>
      </c>
      <c r="X288">
        <v>198</v>
      </c>
      <c r="Y288">
        <v>36</v>
      </c>
      <c r="Z288">
        <v>0</v>
      </c>
      <c r="AA288">
        <v>36</v>
      </c>
      <c r="AB288">
        <v>0</v>
      </c>
      <c r="AC288">
        <v>23</v>
      </c>
      <c r="AD288">
        <v>8</v>
      </c>
      <c r="AE288">
        <v>0</v>
      </c>
      <c r="AF288">
        <v>0</v>
      </c>
      <c r="AG288">
        <v>0</v>
      </c>
      <c r="AH288" t="s">
        <v>163</v>
      </c>
      <c r="AI288" s="1">
        <v>44532.655960648146</v>
      </c>
      <c r="AJ288">
        <v>120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8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742</v>
      </c>
      <c r="B289" t="s">
        <v>80</v>
      </c>
      <c r="C289" t="s">
        <v>740</v>
      </c>
      <c r="D289" t="s">
        <v>82</v>
      </c>
      <c r="E289" s="2" t="str">
        <f>HYPERLINK("capsilon://?command=openfolder&amp;siteaddress=FAM.docvelocity-na8.net&amp;folderid=FXA10294F5-ACAD-4962-39CB-DC20B5B93564","FX2112925")</f>
        <v>FX2112925</v>
      </c>
      <c r="F289" t="s">
        <v>19</v>
      </c>
      <c r="G289" t="s">
        <v>19</v>
      </c>
      <c r="H289" t="s">
        <v>83</v>
      </c>
      <c r="I289" t="s">
        <v>743</v>
      </c>
      <c r="J289">
        <v>44</v>
      </c>
      <c r="K289" t="s">
        <v>85</v>
      </c>
      <c r="L289" t="s">
        <v>86</v>
      </c>
      <c r="M289" t="s">
        <v>87</v>
      </c>
      <c r="N289">
        <v>2</v>
      </c>
      <c r="O289" s="1">
        <v>44532.489317129628</v>
      </c>
      <c r="P289" s="1">
        <v>44532.65724537037</v>
      </c>
      <c r="Q289">
        <v>14250</v>
      </c>
      <c r="R289">
        <v>259</v>
      </c>
      <c r="S289" t="b">
        <v>0</v>
      </c>
      <c r="T289" t="s">
        <v>88</v>
      </c>
      <c r="U289" t="b">
        <v>0</v>
      </c>
      <c r="V289" t="s">
        <v>265</v>
      </c>
      <c r="W289" s="1">
        <v>44532.496886574074</v>
      </c>
      <c r="X289">
        <v>149</v>
      </c>
      <c r="Y289">
        <v>36</v>
      </c>
      <c r="Z289">
        <v>0</v>
      </c>
      <c r="AA289">
        <v>36</v>
      </c>
      <c r="AB289">
        <v>0</v>
      </c>
      <c r="AC289">
        <v>12</v>
      </c>
      <c r="AD289">
        <v>8</v>
      </c>
      <c r="AE289">
        <v>0</v>
      </c>
      <c r="AF289">
        <v>0</v>
      </c>
      <c r="AG289">
        <v>0</v>
      </c>
      <c r="AH289" t="s">
        <v>163</v>
      </c>
      <c r="AI289" s="1">
        <v>44532.65724537037</v>
      </c>
      <c r="AJ289">
        <v>110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8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744</v>
      </c>
      <c r="B290" t="s">
        <v>80</v>
      </c>
      <c r="C290" t="s">
        <v>740</v>
      </c>
      <c r="D290" t="s">
        <v>82</v>
      </c>
      <c r="E290" s="2" t="str">
        <f>HYPERLINK("capsilon://?command=openfolder&amp;siteaddress=FAM.docvelocity-na8.net&amp;folderid=FXA10294F5-ACAD-4962-39CB-DC20B5B93564","FX2112925")</f>
        <v>FX2112925</v>
      </c>
      <c r="F290" t="s">
        <v>19</v>
      </c>
      <c r="G290" t="s">
        <v>19</v>
      </c>
      <c r="H290" t="s">
        <v>83</v>
      </c>
      <c r="I290" t="s">
        <v>745</v>
      </c>
      <c r="J290">
        <v>44</v>
      </c>
      <c r="K290" t="s">
        <v>85</v>
      </c>
      <c r="L290" t="s">
        <v>86</v>
      </c>
      <c r="M290" t="s">
        <v>87</v>
      </c>
      <c r="N290">
        <v>2</v>
      </c>
      <c r="O290" s="1">
        <v>44532.489814814813</v>
      </c>
      <c r="P290" s="1">
        <v>44532.659837962965</v>
      </c>
      <c r="Q290">
        <v>14355</v>
      </c>
      <c r="R290">
        <v>335</v>
      </c>
      <c r="S290" t="b">
        <v>0</v>
      </c>
      <c r="T290" t="s">
        <v>88</v>
      </c>
      <c r="U290" t="b">
        <v>0</v>
      </c>
      <c r="V290" t="s">
        <v>265</v>
      </c>
      <c r="W290" s="1">
        <v>44532.498182870368</v>
      </c>
      <c r="X290">
        <v>111</v>
      </c>
      <c r="Y290">
        <v>36</v>
      </c>
      <c r="Z290">
        <v>0</v>
      </c>
      <c r="AA290">
        <v>36</v>
      </c>
      <c r="AB290">
        <v>0</v>
      </c>
      <c r="AC290">
        <v>12</v>
      </c>
      <c r="AD290">
        <v>8</v>
      </c>
      <c r="AE290">
        <v>0</v>
      </c>
      <c r="AF290">
        <v>0</v>
      </c>
      <c r="AG290">
        <v>0</v>
      </c>
      <c r="AH290" t="s">
        <v>167</v>
      </c>
      <c r="AI290" s="1">
        <v>44532.659837962965</v>
      </c>
      <c r="AJ290">
        <v>224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8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746</v>
      </c>
      <c r="B291" t="s">
        <v>80</v>
      </c>
      <c r="C291" t="s">
        <v>740</v>
      </c>
      <c r="D291" t="s">
        <v>82</v>
      </c>
      <c r="E291" s="2" t="str">
        <f>HYPERLINK("capsilon://?command=openfolder&amp;siteaddress=FAM.docvelocity-na8.net&amp;folderid=FXA10294F5-ACAD-4962-39CB-DC20B5B93564","FX2112925")</f>
        <v>FX2112925</v>
      </c>
      <c r="F291" t="s">
        <v>19</v>
      </c>
      <c r="G291" t="s">
        <v>19</v>
      </c>
      <c r="H291" t="s">
        <v>83</v>
      </c>
      <c r="I291" t="s">
        <v>747</v>
      </c>
      <c r="J291">
        <v>44</v>
      </c>
      <c r="K291" t="s">
        <v>85</v>
      </c>
      <c r="L291" t="s">
        <v>86</v>
      </c>
      <c r="M291" t="s">
        <v>87</v>
      </c>
      <c r="N291">
        <v>2</v>
      </c>
      <c r="O291" s="1">
        <v>44532.490023148152</v>
      </c>
      <c r="P291" s="1">
        <v>44532.658680555556</v>
      </c>
      <c r="Q291">
        <v>14322</v>
      </c>
      <c r="R291">
        <v>250</v>
      </c>
      <c r="S291" t="b">
        <v>0</v>
      </c>
      <c r="T291" t="s">
        <v>88</v>
      </c>
      <c r="U291" t="b">
        <v>0</v>
      </c>
      <c r="V291" t="s">
        <v>162</v>
      </c>
      <c r="W291" s="1">
        <v>44532.498831018522</v>
      </c>
      <c r="X291">
        <v>127</v>
      </c>
      <c r="Y291">
        <v>36</v>
      </c>
      <c r="Z291">
        <v>0</v>
      </c>
      <c r="AA291">
        <v>36</v>
      </c>
      <c r="AB291">
        <v>0</v>
      </c>
      <c r="AC291">
        <v>26</v>
      </c>
      <c r="AD291">
        <v>8</v>
      </c>
      <c r="AE291">
        <v>0</v>
      </c>
      <c r="AF291">
        <v>0</v>
      </c>
      <c r="AG291">
        <v>0</v>
      </c>
      <c r="AH291" t="s">
        <v>163</v>
      </c>
      <c r="AI291" s="1">
        <v>44532.658680555556</v>
      </c>
      <c r="AJ291">
        <v>123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8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748</v>
      </c>
      <c r="B292" t="s">
        <v>80</v>
      </c>
      <c r="C292" t="s">
        <v>740</v>
      </c>
      <c r="D292" t="s">
        <v>82</v>
      </c>
      <c r="E292" s="2" t="str">
        <f>HYPERLINK("capsilon://?command=openfolder&amp;siteaddress=FAM.docvelocity-na8.net&amp;folderid=FXA10294F5-ACAD-4962-39CB-DC20B5B93564","FX2112925")</f>
        <v>FX2112925</v>
      </c>
      <c r="F292" t="s">
        <v>19</v>
      </c>
      <c r="G292" t="s">
        <v>19</v>
      </c>
      <c r="H292" t="s">
        <v>83</v>
      </c>
      <c r="I292" t="s">
        <v>749</v>
      </c>
      <c r="J292">
        <v>56</v>
      </c>
      <c r="K292" t="s">
        <v>85</v>
      </c>
      <c r="L292" t="s">
        <v>86</v>
      </c>
      <c r="M292" t="s">
        <v>87</v>
      </c>
      <c r="N292">
        <v>2</v>
      </c>
      <c r="O292" s="1">
        <v>44532.490601851852</v>
      </c>
      <c r="P292" s="1">
        <v>44532.660578703704</v>
      </c>
      <c r="Q292">
        <v>14048</v>
      </c>
      <c r="R292">
        <v>638</v>
      </c>
      <c r="S292" t="b">
        <v>0</v>
      </c>
      <c r="T292" t="s">
        <v>88</v>
      </c>
      <c r="U292" t="b">
        <v>0</v>
      </c>
      <c r="V292" t="s">
        <v>265</v>
      </c>
      <c r="W292" s="1">
        <v>44532.503518518519</v>
      </c>
      <c r="X292">
        <v>460</v>
      </c>
      <c r="Y292">
        <v>42</v>
      </c>
      <c r="Z292">
        <v>0</v>
      </c>
      <c r="AA292">
        <v>42</v>
      </c>
      <c r="AB292">
        <v>0</v>
      </c>
      <c r="AC292">
        <v>5</v>
      </c>
      <c r="AD292">
        <v>14</v>
      </c>
      <c r="AE292">
        <v>0</v>
      </c>
      <c r="AF292">
        <v>0</v>
      </c>
      <c r="AG292">
        <v>0</v>
      </c>
      <c r="AH292" t="s">
        <v>163</v>
      </c>
      <c r="AI292" s="1">
        <v>44532.660578703704</v>
      </c>
      <c r="AJ292">
        <v>163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14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750</v>
      </c>
      <c r="B293" t="s">
        <v>80</v>
      </c>
      <c r="C293" t="s">
        <v>740</v>
      </c>
      <c r="D293" t="s">
        <v>82</v>
      </c>
      <c r="E293" s="2" t="str">
        <f>HYPERLINK("capsilon://?command=openfolder&amp;siteaddress=FAM.docvelocity-na8.net&amp;folderid=FXA10294F5-ACAD-4962-39CB-DC20B5B93564","FX2112925")</f>
        <v>FX2112925</v>
      </c>
      <c r="F293" t="s">
        <v>19</v>
      </c>
      <c r="G293" t="s">
        <v>19</v>
      </c>
      <c r="H293" t="s">
        <v>83</v>
      </c>
      <c r="I293" t="s">
        <v>751</v>
      </c>
      <c r="J293">
        <v>50</v>
      </c>
      <c r="K293" t="s">
        <v>85</v>
      </c>
      <c r="L293" t="s">
        <v>86</v>
      </c>
      <c r="M293" t="s">
        <v>87</v>
      </c>
      <c r="N293">
        <v>1</v>
      </c>
      <c r="O293" s="1">
        <v>44532.493715277778</v>
      </c>
      <c r="P293" s="1">
        <v>44532.545671296299</v>
      </c>
      <c r="Q293">
        <v>4269</v>
      </c>
      <c r="R293">
        <v>220</v>
      </c>
      <c r="S293" t="b">
        <v>0</v>
      </c>
      <c r="T293" t="s">
        <v>88</v>
      </c>
      <c r="U293" t="b">
        <v>0</v>
      </c>
      <c r="V293" t="s">
        <v>155</v>
      </c>
      <c r="W293" s="1">
        <v>44532.545671296299</v>
      </c>
      <c r="X293">
        <v>110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50</v>
      </c>
      <c r="AE293">
        <v>45</v>
      </c>
      <c r="AF293">
        <v>0</v>
      </c>
      <c r="AG293">
        <v>4</v>
      </c>
      <c r="AH293" t="s">
        <v>88</v>
      </c>
      <c r="AI293" t="s">
        <v>88</v>
      </c>
      <c r="AJ293" t="s">
        <v>88</v>
      </c>
      <c r="AK293" t="s">
        <v>88</v>
      </c>
      <c r="AL293" t="s">
        <v>88</v>
      </c>
      <c r="AM293" t="s">
        <v>88</v>
      </c>
      <c r="AN293" t="s">
        <v>88</v>
      </c>
      <c r="AO293" t="s">
        <v>88</v>
      </c>
      <c r="AP293" t="s">
        <v>88</v>
      </c>
      <c r="AQ293" t="s">
        <v>88</v>
      </c>
      <c r="AR293" t="s">
        <v>88</v>
      </c>
      <c r="AS293" t="s">
        <v>88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752</v>
      </c>
      <c r="B294" t="s">
        <v>80</v>
      </c>
      <c r="C294" t="s">
        <v>753</v>
      </c>
      <c r="D294" t="s">
        <v>82</v>
      </c>
      <c r="E294" s="2" t="str">
        <f>HYPERLINK("capsilon://?command=openfolder&amp;siteaddress=FAM.docvelocity-na8.net&amp;folderid=FX259A3DEE-9738-99DF-C516-9E627600AED0","FX21122506")</f>
        <v>FX21122506</v>
      </c>
      <c r="F294" t="s">
        <v>19</v>
      </c>
      <c r="G294" t="s">
        <v>19</v>
      </c>
      <c r="H294" t="s">
        <v>83</v>
      </c>
      <c r="I294" t="s">
        <v>754</v>
      </c>
      <c r="J294">
        <v>248</v>
      </c>
      <c r="K294" t="s">
        <v>85</v>
      </c>
      <c r="L294" t="s">
        <v>86</v>
      </c>
      <c r="M294" t="s">
        <v>87</v>
      </c>
      <c r="N294">
        <v>1</v>
      </c>
      <c r="O294" s="1">
        <v>44532.495856481481</v>
      </c>
      <c r="P294" s="1">
        <v>44532.551111111112</v>
      </c>
      <c r="Q294">
        <v>4019</v>
      </c>
      <c r="R294">
        <v>755</v>
      </c>
      <c r="S294" t="b">
        <v>0</v>
      </c>
      <c r="T294" t="s">
        <v>88</v>
      </c>
      <c r="U294" t="b">
        <v>0</v>
      </c>
      <c r="V294" t="s">
        <v>155</v>
      </c>
      <c r="W294" s="1">
        <v>44532.551111111112</v>
      </c>
      <c r="X294">
        <v>469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248</v>
      </c>
      <c r="AE294">
        <v>203</v>
      </c>
      <c r="AF294">
        <v>0</v>
      </c>
      <c r="AG294">
        <v>10</v>
      </c>
      <c r="AH294" t="s">
        <v>88</v>
      </c>
      <c r="AI294" t="s">
        <v>88</v>
      </c>
      <c r="AJ294" t="s">
        <v>88</v>
      </c>
      <c r="AK294" t="s">
        <v>88</v>
      </c>
      <c r="AL294" t="s">
        <v>88</v>
      </c>
      <c r="AM294" t="s">
        <v>88</v>
      </c>
      <c r="AN294" t="s">
        <v>88</v>
      </c>
      <c r="AO294" t="s">
        <v>88</v>
      </c>
      <c r="AP294" t="s">
        <v>88</v>
      </c>
      <c r="AQ294" t="s">
        <v>88</v>
      </c>
      <c r="AR294" t="s">
        <v>88</v>
      </c>
      <c r="AS294" t="s">
        <v>88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755</v>
      </c>
      <c r="B295" t="s">
        <v>80</v>
      </c>
      <c r="C295" t="s">
        <v>339</v>
      </c>
      <c r="D295" t="s">
        <v>82</v>
      </c>
      <c r="E295" s="2" t="str">
        <f>HYPERLINK("capsilon://?command=openfolder&amp;siteaddress=FAM.docvelocity-na8.net&amp;folderid=FX343A2F68-74BC-A256-6FBE-89FBC98C4F0A","FX211112904")</f>
        <v>FX211112904</v>
      </c>
      <c r="F295" t="s">
        <v>19</v>
      </c>
      <c r="G295" t="s">
        <v>19</v>
      </c>
      <c r="H295" t="s">
        <v>83</v>
      </c>
      <c r="I295" t="s">
        <v>756</v>
      </c>
      <c r="J295">
        <v>28</v>
      </c>
      <c r="K295" t="s">
        <v>85</v>
      </c>
      <c r="L295" t="s">
        <v>86</v>
      </c>
      <c r="M295" t="s">
        <v>87</v>
      </c>
      <c r="N295">
        <v>2</v>
      </c>
      <c r="O295" s="1">
        <v>44532.498692129629</v>
      </c>
      <c r="P295" s="1">
        <v>44532.661273148151</v>
      </c>
      <c r="Q295">
        <v>13661</v>
      </c>
      <c r="R295">
        <v>386</v>
      </c>
      <c r="S295" t="b">
        <v>0</v>
      </c>
      <c r="T295" t="s">
        <v>88</v>
      </c>
      <c r="U295" t="b">
        <v>0</v>
      </c>
      <c r="V295" t="s">
        <v>162</v>
      </c>
      <c r="W295" s="1">
        <v>44532.502418981479</v>
      </c>
      <c r="X295">
        <v>167</v>
      </c>
      <c r="Y295">
        <v>21</v>
      </c>
      <c r="Z295">
        <v>0</v>
      </c>
      <c r="AA295">
        <v>21</v>
      </c>
      <c r="AB295">
        <v>0</v>
      </c>
      <c r="AC295">
        <v>6</v>
      </c>
      <c r="AD295">
        <v>7</v>
      </c>
      <c r="AE295">
        <v>0</v>
      </c>
      <c r="AF295">
        <v>0</v>
      </c>
      <c r="AG295">
        <v>0</v>
      </c>
      <c r="AH295" t="s">
        <v>109</v>
      </c>
      <c r="AI295" s="1">
        <v>44532.661273148151</v>
      </c>
      <c r="AJ295">
        <v>219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757</v>
      </c>
      <c r="B296" t="s">
        <v>80</v>
      </c>
      <c r="C296" t="s">
        <v>339</v>
      </c>
      <c r="D296" t="s">
        <v>82</v>
      </c>
      <c r="E296" s="2" t="str">
        <f>HYPERLINK("capsilon://?command=openfolder&amp;siteaddress=FAM.docvelocity-na8.net&amp;folderid=FX343A2F68-74BC-A256-6FBE-89FBC98C4F0A","FX211112904")</f>
        <v>FX211112904</v>
      </c>
      <c r="F296" t="s">
        <v>19</v>
      </c>
      <c r="G296" t="s">
        <v>19</v>
      </c>
      <c r="H296" t="s">
        <v>83</v>
      </c>
      <c r="I296" t="s">
        <v>758</v>
      </c>
      <c r="J296">
        <v>28</v>
      </c>
      <c r="K296" t="s">
        <v>85</v>
      </c>
      <c r="L296" t="s">
        <v>86</v>
      </c>
      <c r="M296" t="s">
        <v>87</v>
      </c>
      <c r="N296">
        <v>2</v>
      </c>
      <c r="O296" s="1">
        <v>44532.498761574076</v>
      </c>
      <c r="P296" s="1">
        <v>44532.662199074075</v>
      </c>
      <c r="Q296">
        <v>13797</v>
      </c>
      <c r="R296">
        <v>324</v>
      </c>
      <c r="S296" t="b">
        <v>0</v>
      </c>
      <c r="T296" t="s">
        <v>88</v>
      </c>
      <c r="U296" t="b">
        <v>0</v>
      </c>
      <c r="V296" t="s">
        <v>162</v>
      </c>
      <c r="W296" s="1">
        <v>44532.503599537034</v>
      </c>
      <c r="X296">
        <v>101</v>
      </c>
      <c r="Y296">
        <v>21</v>
      </c>
      <c r="Z296">
        <v>0</v>
      </c>
      <c r="AA296">
        <v>21</v>
      </c>
      <c r="AB296">
        <v>0</v>
      </c>
      <c r="AC296">
        <v>7</v>
      </c>
      <c r="AD296">
        <v>7</v>
      </c>
      <c r="AE296">
        <v>0</v>
      </c>
      <c r="AF296">
        <v>0</v>
      </c>
      <c r="AG296">
        <v>0</v>
      </c>
      <c r="AH296" t="s">
        <v>100</v>
      </c>
      <c r="AI296" s="1">
        <v>44532.662199074075</v>
      </c>
      <c r="AJ296">
        <v>223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6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759</v>
      </c>
      <c r="B297" t="s">
        <v>80</v>
      </c>
      <c r="C297" t="s">
        <v>760</v>
      </c>
      <c r="D297" t="s">
        <v>82</v>
      </c>
      <c r="E297" s="2" t="str">
        <f>HYPERLINK("capsilon://?command=openfolder&amp;siteaddress=FAM.docvelocity-na8.net&amp;folderid=FX6F35211E-448E-2F7F-56EE-F87918273500","FX211114538")</f>
        <v>FX211114538</v>
      </c>
      <c r="F297" t="s">
        <v>19</v>
      </c>
      <c r="G297" t="s">
        <v>19</v>
      </c>
      <c r="H297" t="s">
        <v>83</v>
      </c>
      <c r="I297" t="s">
        <v>761</v>
      </c>
      <c r="J297">
        <v>28</v>
      </c>
      <c r="K297" t="s">
        <v>85</v>
      </c>
      <c r="L297" t="s">
        <v>86</v>
      </c>
      <c r="M297" t="s">
        <v>87</v>
      </c>
      <c r="N297">
        <v>2</v>
      </c>
      <c r="O297" s="1">
        <v>44532.509212962963</v>
      </c>
      <c r="P297" s="1">
        <v>44532.661365740743</v>
      </c>
      <c r="Q297">
        <v>12913</v>
      </c>
      <c r="R297">
        <v>233</v>
      </c>
      <c r="S297" t="b">
        <v>0</v>
      </c>
      <c r="T297" t="s">
        <v>88</v>
      </c>
      <c r="U297" t="b">
        <v>0</v>
      </c>
      <c r="V297" t="s">
        <v>162</v>
      </c>
      <c r="W297" s="1">
        <v>44532.512060185189</v>
      </c>
      <c r="X297">
        <v>101</v>
      </c>
      <c r="Y297">
        <v>21</v>
      </c>
      <c r="Z297">
        <v>0</v>
      </c>
      <c r="AA297">
        <v>21</v>
      </c>
      <c r="AB297">
        <v>0</v>
      </c>
      <c r="AC297">
        <v>5</v>
      </c>
      <c r="AD297">
        <v>7</v>
      </c>
      <c r="AE297">
        <v>0</v>
      </c>
      <c r="AF297">
        <v>0</v>
      </c>
      <c r="AG297">
        <v>0</v>
      </c>
      <c r="AH297" t="s">
        <v>167</v>
      </c>
      <c r="AI297" s="1">
        <v>44532.661365740743</v>
      </c>
      <c r="AJ297">
        <v>132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762</v>
      </c>
      <c r="B298" t="s">
        <v>80</v>
      </c>
      <c r="C298" t="s">
        <v>760</v>
      </c>
      <c r="D298" t="s">
        <v>82</v>
      </c>
      <c r="E298" s="2" t="str">
        <f>HYPERLINK("capsilon://?command=openfolder&amp;siteaddress=FAM.docvelocity-na8.net&amp;folderid=FX6F35211E-448E-2F7F-56EE-F87918273500","FX211114538")</f>
        <v>FX211114538</v>
      </c>
      <c r="F298" t="s">
        <v>19</v>
      </c>
      <c r="G298" t="s">
        <v>19</v>
      </c>
      <c r="H298" t="s">
        <v>83</v>
      </c>
      <c r="I298" t="s">
        <v>763</v>
      </c>
      <c r="J298">
        <v>28</v>
      </c>
      <c r="K298" t="s">
        <v>85</v>
      </c>
      <c r="L298" t="s">
        <v>86</v>
      </c>
      <c r="M298" t="s">
        <v>87</v>
      </c>
      <c r="N298">
        <v>2</v>
      </c>
      <c r="O298" s="1">
        <v>44532.509571759256</v>
      </c>
      <c r="P298" s="1">
        <v>44532.662037037036</v>
      </c>
      <c r="Q298">
        <v>12950</v>
      </c>
      <c r="R298">
        <v>223</v>
      </c>
      <c r="S298" t="b">
        <v>0</v>
      </c>
      <c r="T298" t="s">
        <v>88</v>
      </c>
      <c r="U298" t="b">
        <v>0</v>
      </c>
      <c r="V298" t="s">
        <v>89</v>
      </c>
      <c r="W298" s="1">
        <v>44532.512314814812</v>
      </c>
      <c r="X298">
        <v>98</v>
      </c>
      <c r="Y298">
        <v>21</v>
      </c>
      <c r="Z298">
        <v>0</v>
      </c>
      <c r="AA298">
        <v>21</v>
      </c>
      <c r="AB298">
        <v>0</v>
      </c>
      <c r="AC298">
        <v>0</v>
      </c>
      <c r="AD298">
        <v>7</v>
      </c>
      <c r="AE298">
        <v>0</v>
      </c>
      <c r="AF298">
        <v>0</v>
      </c>
      <c r="AG298">
        <v>0</v>
      </c>
      <c r="AH298" t="s">
        <v>163</v>
      </c>
      <c r="AI298" s="1">
        <v>44532.662037037036</v>
      </c>
      <c r="AJ298">
        <v>125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764</v>
      </c>
      <c r="B299" t="s">
        <v>80</v>
      </c>
      <c r="C299" t="s">
        <v>760</v>
      </c>
      <c r="D299" t="s">
        <v>82</v>
      </c>
      <c r="E299" s="2" t="str">
        <f>HYPERLINK("capsilon://?command=openfolder&amp;siteaddress=FAM.docvelocity-na8.net&amp;folderid=FX6F35211E-448E-2F7F-56EE-F87918273500","FX211114538")</f>
        <v>FX211114538</v>
      </c>
      <c r="F299" t="s">
        <v>19</v>
      </c>
      <c r="G299" t="s">
        <v>19</v>
      </c>
      <c r="H299" t="s">
        <v>83</v>
      </c>
      <c r="I299" t="s">
        <v>765</v>
      </c>
      <c r="J299">
        <v>115</v>
      </c>
      <c r="K299" t="s">
        <v>85</v>
      </c>
      <c r="L299" t="s">
        <v>86</v>
      </c>
      <c r="M299" t="s">
        <v>87</v>
      </c>
      <c r="N299">
        <v>2</v>
      </c>
      <c r="O299" s="1">
        <v>44532.510810185187</v>
      </c>
      <c r="P299" s="1">
        <v>44532.665034722224</v>
      </c>
      <c r="Q299">
        <v>12874</v>
      </c>
      <c r="R299">
        <v>451</v>
      </c>
      <c r="S299" t="b">
        <v>0</v>
      </c>
      <c r="T299" t="s">
        <v>88</v>
      </c>
      <c r="U299" t="b">
        <v>0</v>
      </c>
      <c r="V299" t="s">
        <v>244</v>
      </c>
      <c r="W299" s="1">
        <v>44532.51290509259</v>
      </c>
      <c r="X299">
        <v>127</v>
      </c>
      <c r="Y299">
        <v>62</v>
      </c>
      <c r="Z299">
        <v>0</v>
      </c>
      <c r="AA299">
        <v>62</v>
      </c>
      <c r="AB299">
        <v>0</v>
      </c>
      <c r="AC299">
        <v>5</v>
      </c>
      <c r="AD299">
        <v>53</v>
      </c>
      <c r="AE299">
        <v>0</v>
      </c>
      <c r="AF299">
        <v>0</v>
      </c>
      <c r="AG299">
        <v>0</v>
      </c>
      <c r="AH299" t="s">
        <v>109</v>
      </c>
      <c r="AI299" s="1">
        <v>44532.665034722224</v>
      </c>
      <c r="AJ299">
        <v>324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53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766</v>
      </c>
      <c r="B300" t="s">
        <v>80</v>
      </c>
      <c r="C300" t="s">
        <v>760</v>
      </c>
      <c r="D300" t="s">
        <v>82</v>
      </c>
      <c r="E300" s="2" t="str">
        <f>HYPERLINK("capsilon://?command=openfolder&amp;siteaddress=FAM.docvelocity-na8.net&amp;folderid=FX6F35211E-448E-2F7F-56EE-F87918273500","FX211114538")</f>
        <v>FX211114538</v>
      </c>
      <c r="F300" t="s">
        <v>19</v>
      </c>
      <c r="G300" t="s">
        <v>19</v>
      </c>
      <c r="H300" t="s">
        <v>83</v>
      </c>
      <c r="I300" t="s">
        <v>767</v>
      </c>
      <c r="J300">
        <v>103</v>
      </c>
      <c r="K300" t="s">
        <v>85</v>
      </c>
      <c r="L300" t="s">
        <v>86</v>
      </c>
      <c r="M300" t="s">
        <v>87</v>
      </c>
      <c r="N300">
        <v>2</v>
      </c>
      <c r="O300" s="1">
        <v>44532.510914351849</v>
      </c>
      <c r="P300" s="1">
        <v>44532.663969907408</v>
      </c>
      <c r="Q300">
        <v>12859</v>
      </c>
      <c r="R300">
        <v>365</v>
      </c>
      <c r="S300" t="b">
        <v>0</v>
      </c>
      <c r="T300" t="s">
        <v>88</v>
      </c>
      <c r="U300" t="b">
        <v>0</v>
      </c>
      <c r="V300" t="s">
        <v>162</v>
      </c>
      <c r="W300" s="1">
        <v>44532.513703703706</v>
      </c>
      <c r="X300">
        <v>141</v>
      </c>
      <c r="Y300">
        <v>62</v>
      </c>
      <c r="Z300">
        <v>0</v>
      </c>
      <c r="AA300">
        <v>62</v>
      </c>
      <c r="AB300">
        <v>0</v>
      </c>
      <c r="AC300">
        <v>20</v>
      </c>
      <c r="AD300">
        <v>41</v>
      </c>
      <c r="AE300">
        <v>0</v>
      </c>
      <c r="AF300">
        <v>0</v>
      </c>
      <c r="AG300">
        <v>0</v>
      </c>
      <c r="AH300" t="s">
        <v>167</v>
      </c>
      <c r="AI300" s="1">
        <v>44532.663969907408</v>
      </c>
      <c r="AJ300">
        <v>224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41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768</v>
      </c>
      <c r="B301" t="s">
        <v>80</v>
      </c>
      <c r="C301" t="s">
        <v>760</v>
      </c>
      <c r="D301" t="s">
        <v>82</v>
      </c>
      <c r="E301" s="2" t="str">
        <f>HYPERLINK("capsilon://?command=openfolder&amp;siteaddress=FAM.docvelocity-na8.net&amp;folderid=FX6F35211E-448E-2F7F-56EE-F87918273500","FX211114538")</f>
        <v>FX211114538</v>
      </c>
      <c r="F301" t="s">
        <v>19</v>
      </c>
      <c r="G301" t="s">
        <v>19</v>
      </c>
      <c r="H301" t="s">
        <v>83</v>
      </c>
      <c r="I301" t="s">
        <v>769</v>
      </c>
      <c r="J301">
        <v>112</v>
      </c>
      <c r="K301" t="s">
        <v>85</v>
      </c>
      <c r="L301" t="s">
        <v>86</v>
      </c>
      <c r="M301" t="s">
        <v>87</v>
      </c>
      <c r="N301">
        <v>2</v>
      </c>
      <c r="O301" s="1">
        <v>44532.51190972222</v>
      </c>
      <c r="P301" s="1">
        <v>44532.663854166669</v>
      </c>
      <c r="Q301">
        <v>12795</v>
      </c>
      <c r="R301">
        <v>333</v>
      </c>
      <c r="S301" t="b">
        <v>0</v>
      </c>
      <c r="T301" t="s">
        <v>88</v>
      </c>
      <c r="U301" t="b">
        <v>0</v>
      </c>
      <c r="V301" t="s">
        <v>89</v>
      </c>
      <c r="W301" s="1">
        <v>44532.514374999999</v>
      </c>
      <c r="X301">
        <v>177</v>
      </c>
      <c r="Y301">
        <v>62</v>
      </c>
      <c r="Z301">
        <v>0</v>
      </c>
      <c r="AA301">
        <v>62</v>
      </c>
      <c r="AB301">
        <v>0</v>
      </c>
      <c r="AC301">
        <v>5</v>
      </c>
      <c r="AD301">
        <v>50</v>
      </c>
      <c r="AE301">
        <v>0</v>
      </c>
      <c r="AF301">
        <v>0</v>
      </c>
      <c r="AG301">
        <v>0</v>
      </c>
      <c r="AH301" t="s">
        <v>163</v>
      </c>
      <c r="AI301" s="1">
        <v>44532.663854166669</v>
      </c>
      <c r="AJ301">
        <v>156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770</v>
      </c>
      <c r="B302" t="s">
        <v>80</v>
      </c>
      <c r="C302" t="s">
        <v>771</v>
      </c>
      <c r="D302" t="s">
        <v>82</v>
      </c>
      <c r="E302" s="2" t="str">
        <f>HYPERLINK("capsilon://?command=openfolder&amp;siteaddress=FAM.docvelocity-na8.net&amp;folderid=FXC9600573-6890-5080-7698-BDFCBF1BB6E4","FX210911832")</f>
        <v>FX210911832</v>
      </c>
      <c r="F302" t="s">
        <v>19</v>
      </c>
      <c r="G302" t="s">
        <v>19</v>
      </c>
      <c r="H302" t="s">
        <v>83</v>
      </c>
      <c r="I302" t="s">
        <v>772</v>
      </c>
      <c r="J302">
        <v>21</v>
      </c>
      <c r="K302" t="s">
        <v>85</v>
      </c>
      <c r="L302" t="s">
        <v>86</v>
      </c>
      <c r="M302" t="s">
        <v>87</v>
      </c>
      <c r="N302">
        <v>2</v>
      </c>
      <c r="O302" s="1">
        <v>44532.517546296294</v>
      </c>
      <c r="P302" s="1">
        <v>44532.662997685184</v>
      </c>
      <c r="Q302">
        <v>12387</v>
      </c>
      <c r="R302">
        <v>180</v>
      </c>
      <c r="S302" t="b">
        <v>0</v>
      </c>
      <c r="T302" t="s">
        <v>88</v>
      </c>
      <c r="U302" t="b">
        <v>0</v>
      </c>
      <c r="V302" t="s">
        <v>162</v>
      </c>
      <c r="W302" s="1">
        <v>44532.518993055557</v>
      </c>
      <c r="X302">
        <v>104</v>
      </c>
      <c r="Y302">
        <v>0</v>
      </c>
      <c r="Z302">
        <v>0</v>
      </c>
      <c r="AA302">
        <v>0</v>
      </c>
      <c r="AB302">
        <v>9</v>
      </c>
      <c r="AC302">
        <v>0</v>
      </c>
      <c r="AD302">
        <v>21</v>
      </c>
      <c r="AE302">
        <v>0</v>
      </c>
      <c r="AF302">
        <v>0</v>
      </c>
      <c r="AG302">
        <v>0</v>
      </c>
      <c r="AH302" t="s">
        <v>100</v>
      </c>
      <c r="AI302" s="1">
        <v>44532.662997685184</v>
      </c>
      <c r="AJ302">
        <v>69</v>
      </c>
      <c r="AK302">
        <v>0</v>
      </c>
      <c r="AL302">
        <v>0</v>
      </c>
      <c r="AM302">
        <v>0</v>
      </c>
      <c r="AN302">
        <v>9</v>
      </c>
      <c r="AO302">
        <v>0</v>
      </c>
      <c r="AP302">
        <v>21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773</v>
      </c>
      <c r="B303" t="s">
        <v>80</v>
      </c>
      <c r="C303" t="s">
        <v>771</v>
      </c>
      <c r="D303" t="s">
        <v>82</v>
      </c>
      <c r="E303" s="2" t="str">
        <f>HYPERLINK("capsilon://?command=openfolder&amp;siteaddress=FAM.docvelocity-na8.net&amp;folderid=FXC9600573-6890-5080-7698-BDFCBF1BB6E4","FX210911832")</f>
        <v>FX210911832</v>
      </c>
      <c r="F303" t="s">
        <v>19</v>
      </c>
      <c r="G303" t="s">
        <v>19</v>
      </c>
      <c r="H303" t="s">
        <v>83</v>
      </c>
      <c r="I303" t="s">
        <v>774</v>
      </c>
      <c r="J303">
        <v>30</v>
      </c>
      <c r="K303" t="s">
        <v>85</v>
      </c>
      <c r="L303" t="s">
        <v>86</v>
      </c>
      <c r="M303" t="s">
        <v>87</v>
      </c>
      <c r="N303">
        <v>2</v>
      </c>
      <c r="O303" s="1">
        <v>44532.518009259256</v>
      </c>
      <c r="P303" s="1">
        <v>44532.664027777777</v>
      </c>
      <c r="Q303">
        <v>12443</v>
      </c>
      <c r="R303">
        <v>173</v>
      </c>
      <c r="S303" t="b">
        <v>0</v>
      </c>
      <c r="T303" t="s">
        <v>88</v>
      </c>
      <c r="U303" t="b">
        <v>0</v>
      </c>
      <c r="V303" t="s">
        <v>162</v>
      </c>
      <c r="W303" s="1">
        <v>44532.519907407404</v>
      </c>
      <c r="X303">
        <v>78</v>
      </c>
      <c r="Y303">
        <v>9</v>
      </c>
      <c r="Z303">
        <v>0</v>
      </c>
      <c r="AA303">
        <v>9</v>
      </c>
      <c r="AB303">
        <v>0</v>
      </c>
      <c r="AC303">
        <v>4</v>
      </c>
      <c r="AD303">
        <v>21</v>
      </c>
      <c r="AE303">
        <v>0</v>
      </c>
      <c r="AF303">
        <v>0</v>
      </c>
      <c r="AG303">
        <v>0</v>
      </c>
      <c r="AH303" t="s">
        <v>100</v>
      </c>
      <c r="AI303" s="1">
        <v>44532.664027777777</v>
      </c>
      <c r="AJ303">
        <v>88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21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775</v>
      </c>
      <c r="B304" t="s">
        <v>80</v>
      </c>
      <c r="C304" t="s">
        <v>753</v>
      </c>
      <c r="D304" t="s">
        <v>82</v>
      </c>
      <c r="E304" s="2" t="str">
        <f>HYPERLINK("capsilon://?command=openfolder&amp;siteaddress=FAM.docvelocity-na8.net&amp;folderid=FX259A3DEE-9738-99DF-C516-9E627600AED0","FX21122506")</f>
        <v>FX21122506</v>
      </c>
      <c r="F304" t="s">
        <v>19</v>
      </c>
      <c r="G304" t="s">
        <v>19</v>
      </c>
      <c r="H304" t="s">
        <v>83</v>
      </c>
      <c r="I304" t="s">
        <v>776</v>
      </c>
      <c r="J304">
        <v>60</v>
      </c>
      <c r="K304" t="s">
        <v>85</v>
      </c>
      <c r="L304" t="s">
        <v>86</v>
      </c>
      <c r="M304" t="s">
        <v>87</v>
      </c>
      <c r="N304">
        <v>2</v>
      </c>
      <c r="O304" s="1">
        <v>44532.526006944441</v>
      </c>
      <c r="P304" s="1">
        <v>44532.664594907408</v>
      </c>
      <c r="Q304">
        <v>11518</v>
      </c>
      <c r="R304">
        <v>456</v>
      </c>
      <c r="S304" t="b">
        <v>0</v>
      </c>
      <c r="T304" t="s">
        <v>88</v>
      </c>
      <c r="U304" t="b">
        <v>0</v>
      </c>
      <c r="V304" t="s">
        <v>162</v>
      </c>
      <c r="W304" s="1">
        <v>44532.530821759261</v>
      </c>
      <c r="X304">
        <v>393</v>
      </c>
      <c r="Y304">
        <v>9</v>
      </c>
      <c r="Z304">
        <v>0</v>
      </c>
      <c r="AA304">
        <v>9</v>
      </c>
      <c r="AB304">
        <v>15</v>
      </c>
      <c r="AC304">
        <v>5</v>
      </c>
      <c r="AD304">
        <v>51</v>
      </c>
      <c r="AE304">
        <v>0</v>
      </c>
      <c r="AF304">
        <v>0</v>
      </c>
      <c r="AG304">
        <v>0</v>
      </c>
      <c r="AH304" t="s">
        <v>163</v>
      </c>
      <c r="AI304" s="1">
        <v>44532.664594907408</v>
      </c>
      <c r="AJ304">
        <v>63</v>
      </c>
      <c r="AK304">
        <v>0</v>
      </c>
      <c r="AL304">
        <v>0</v>
      </c>
      <c r="AM304">
        <v>0</v>
      </c>
      <c r="AN304">
        <v>15</v>
      </c>
      <c r="AO304">
        <v>0</v>
      </c>
      <c r="AP304">
        <v>51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777</v>
      </c>
      <c r="B305" t="s">
        <v>80</v>
      </c>
      <c r="C305" t="s">
        <v>778</v>
      </c>
      <c r="D305" t="s">
        <v>82</v>
      </c>
      <c r="E305" s="2" t="str">
        <f>HYPERLINK("capsilon://?command=openfolder&amp;siteaddress=FAM.docvelocity-na8.net&amp;folderid=FXCC250133-A2C3-1C1E-5D73-6C40023ECC5D","FX2112143")</f>
        <v>FX2112143</v>
      </c>
      <c r="F305" t="s">
        <v>19</v>
      </c>
      <c r="G305" t="s">
        <v>19</v>
      </c>
      <c r="H305" t="s">
        <v>83</v>
      </c>
      <c r="I305" t="s">
        <v>779</v>
      </c>
      <c r="J305">
        <v>60</v>
      </c>
      <c r="K305" t="s">
        <v>85</v>
      </c>
      <c r="L305" t="s">
        <v>86</v>
      </c>
      <c r="M305" t="s">
        <v>87</v>
      </c>
      <c r="N305">
        <v>1</v>
      </c>
      <c r="O305" s="1">
        <v>44532.532002314816</v>
      </c>
      <c r="P305" s="1">
        <v>44532.573784722219</v>
      </c>
      <c r="Q305">
        <v>3313</v>
      </c>
      <c r="R305">
        <v>297</v>
      </c>
      <c r="S305" t="b">
        <v>0</v>
      </c>
      <c r="T305" t="s">
        <v>88</v>
      </c>
      <c r="U305" t="b">
        <v>0</v>
      </c>
      <c r="V305" t="s">
        <v>155</v>
      </c>
      <c r="W305" s="1">
        <v>44532.573784722219</v>
      </c>
      <c r="X305">
        <v>177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60</v>
      </c>
      <c r="AE305">
        <v>48</v>
      </c>
      <c r="AF305">
        <v>0</v>
      </c>
      <c r="AG305">
        <v>4</v>
      </c>
      <c r="AH305" t="s">
        <v>88</v>
      </c>
      <c r="AI305" t="s">
        <v>88</v>
      </c>
      <c r="AJ305" t="s">
        <v>88</v>
      </c>
      <c r="AK305" t="s">
        <v>88</v>
      </c>
      <c r="AL305" t="s">
        <v>88</v>
      </c>
      <c r="AM305" t="s">
        <v>88</v>
      </c>
      <c r="AN305" t="s">
        <v>88</v>
      </c>
      <c r="AO305" t="s">
        <v>88</v>
      </c>
      <c r="AP305" t="s">
        <v>88</v>
      </c>
      <c r="AQ305" t="s">
        <v>88</v>
      </c>
      <c r="AR305" t="s">
        <v>88</v>
      </c>
      <c r="AS305" t="s">
        <v>88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780</v>
      </c>
      <c r="B306" t="s">
        <v>80</v>
      </c>
      <c r="C306" t="s">
        <v>702</v>
      </c>
      <c r="D306" t="s">
        <v>82</v>
      </c>
      <c r="E306" s="2" t="str">
        <f>HYPERLINK("capsilon://?command=openfolder&amp;siteaddress=FAM.docvelocity-na8.net&amp;folderid=FX8CB23B95-137D-311A-F349-8CFC2F649513","FX211110223")</f>
        <v>FX211110223</v>
      </c>
      <c r="F306" t="s">
        <v>19</v>
      </c>
      <c r="G306" t="s">
        <v>19</v>
      </c>
      <c r="H306" t="s">
        <v>83</v>
      </c>
      <c r="I306" t="s">
        <v>703</v>
      </c>
      <c r="J306">
        <v>38</v>
      </c>
      <c r="K306" t="s">
        <v>85</v>
      </c>
      <c r="L306" t="s">
        <v>86</v>
      </c>
      <c r="M306" t="s">
        <v>87</v>
      </c>
      <c r="N306">
        <v>2</v>
      </c>
      <c r="O306" s="1">
        <v>44532.534918981481</v>
      </c>
      <c r="P306" s="1">
        <v>44532.593275462961</v>
      </c>
      <c r="Q306">
        <v>4593</v>
      </c>
      <c r="R306">
        <v>449</v>
      </c>
      <c r="S306" t="b">
        <v>0</v>
      </c>
      <c r="T306" t="s">
        <v>88</v>
      </c>
      <c r="U306" t="b">
        <v>1</v>
      </c>
      <c r="V306" t="s">
        <v>155</v>
      </c>
      <c r="W306" s="1">
        <v>44532.540231481478</v>
      </c>
      <c r="X306">
        <v>294</v>
      </c>
      <c r="Y306">
        <v>37</v>
      </c>
      <c r="Z306">
        <v>0</v>
      </c>
      <c r="AA306">
        <v>37</v>
      </c>
      <c r="AB306">
        <v>0</v>
      </c>
      <c r="AC306">
        <v>28</v>
      </c>
      <c r="AD306">
        <v>1</v>
      </c>
      <c r="AE306">
        <v>0</v>
      </c>
      <c r="AF306">
        <v>0</v>
      </c>
      <c r="AG306">
        <v>0</v>
      </c>
      <c r="AH306" t="s">
        <v>163</v>
      </c>
      <c r="AI306" s="1">
        <v>44532.593275462961</v>
      </c>
      <c r="AJ306">
        <v>155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781</v>
      </c>
      <c r="B307" t="s">
        <v>80</v>
      </c>
      <c r="C307" t="s">
        <v>782</v>
      </c>
      <c r="D307" t="s">
        <v>82</v>
      </c>
      <c r="E307" s="2" t="str">
        <f>HYPERLINK("capsilon://?command=openfolder&amp;siteaddress=FAM.docvelocity-na8.net&amp;folderid=FX48068C63-236A-3001-A243-5F4D6AD6F774","FX211114802")</f>
        <v>FX211114802</v>
      </c>
      <c r="F307" t="s">
        <v>19</v>
      </c>
      <c r="G307" t="s">
        <v>19</v>
      </c>
      <c r="H307" t="s">
        <v>83</v>
      </c>
      <c r="I307" t="s">
        <v>783</v>
      </c>
      <c r="J307">
        <v>133</v>
      </c>
      <c r="K307" t="s">
        <v>85</v>
      </c>
      <c r="L307" t="s">
        <v>86</v>
      </c>
      <c r="M307" t="s">
        <v>87</v>
      </c>
      <c r="N307">
        <v>1</v>
      </c>
      <c r="O307" s="1">
        <v>44532.535949074074</v>
      </c>
      <c r="P307" s="1">
        <v>44532.575567129628</v>
      </c>
      <c r="Q307">
        <v>3195</v>
      </c>
      <c r="R307">
        <v>228</v>
      </c>
      <c r="S307" t="b">
        <v>0</v>
      </c>
      <c r="T307" t="s">
        <v>88</v>
      </c>
      <c r="U307" t="b">
        <v>0</v>
      </c>
      <c r="V307" t="s">
        <v>155</v>
      </c>
      <c r="W307" s="1">
        <v>44532.575567129628</v>
      </c>
      <c r="X307">
        <v>153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133</v>
      </c>
      <c r="AE307">
        <v>121</v>
      </c>
      <c r="AF307">
        <v>0</v>
      </c>
      <c r="AG307">
        <v>3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784</v>
      </c>
      <c r="B308" t="s">
        <v>80</v>
      </c>
      <c r="C308" t="s">
        <v>705</v>
      </c>
      <c r="D308" t="s">
        <v>82</v>
      </c>
      <c r="E308" s="2" t="str">
        <f>HYPERLINK("capsilon://?command=openfolder&amp;siteaddress=FAM.docvelocity-na8.net&amp;folderid=FXC6BCFEFA-536D-871F-8DE4-EC0E7680821E","FX211114511")</f>
        <v>FX211114511</v>
      </c>
      <c r="F308" t="s">
        <v>19</v>
      </c>
      <c r="G308" t="s">
        <v>19</v>
      </c>
      <c r="H308" t="s">
        <v>83</v>
      </c>
      <c r="I308" t="s">
        <v>706</v>
      </c>
      <c r="J308">
        <v>268</v>
      </c>
      <c r="K308" t="s">
        <v>85</v>
      </c>
      <c r="L308" t="s">
        <v>86</v>
      </c>
      <c r="M308" t="s">
        <v>87</v>
      </c>
      <c r="N308">
        <v>2</v>
      </c>
      <c r="O308" s="1">
        <v>44532.539652777778</v>
      </c>
      <c r="P308" s="1">
        <v>44532.621851851851</v>
      </c>
      <c r="Q308">
        <v>471</v>
      </c>
      <c r="R308">
        <v>6631</v>
      </c>
      <c r="S308" t="b">
        <v>0</v>
      </c>
      <c r="T308" t="s">
        <v>88</v>
      </c>
      <c r="U308" t="b">
        <v>1</v>
      </c>
      <c r="V308" t="s">
        <v>162</v>
      </c>
      <c r="W308" s="1">
        <v>44532.605081018519</v>
      </c>
      <c r="X308">
        <v>5613</v>
      </c>
      <c r="Y308">
        <v>318</v>
      </c>
      <c r="Z308">
        <v>0</v>
      </c>
      <c r="AA308">
        <v>318</v>
      </c>
      <c r="AB308">
        <v>0</v>
      </c>
      <c r="AC308">
        <v>236</v>
      </c>
      <c r="AD308">
        <v>-50</v>
      </c>
      <c r="AE308">
        <v>0</v>
      </c>
      <c r="AF308">
        <v>0</v>
      </c>
      <c r="AG308">
        <v>0</v>
      </c>
      <c r="AH308" t="s">
        <v>163</v>
      </c>
      <c r="AI308" s="1">
        <v>44532.621851851851</v>
      </c>
      <c r="AJ308">
        <v>1010</v>
      </c>
      <c r="AK308">
        <v>5</v>
      </c>
      <c r="AL308">
        <v>0</v>
      </c>
      <c r="AM308">
        <v>5</v>
      </c>
      <c r="AN308">
        <v>0</v>
      </c>
      <c r="AO308">
        <v>5</v>
      </c>
      <c r="AP308">
        <v>-55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785</v>
      </c>
      <c r="B309" t="s">
        <v>80</v>
      </c>
      <c r="C309" t="s">
        <v>301</v>
      </c>
      <c r="D309" t="s">
        <v>82</v>
      </c>
      <c r="E309" s="2" t="str">
        <f>HYPERLINK("capsilon://?command=openfolder&amp;siteaddress=FAM.docvelocity-na8.net&amp;folderid=FX41DD083E-A1EB-38C2-9469-E849ADF97E98","FX211114678")</f>
        <v>FX211114678</v>
      </c>
      <c r="F309" t="s">
        <v>19</v>
      </c>
      <c r="G309" t="s">
        <v>19</v>
      </c>
      <c r="H309" t="s">
        <v>83</v>
      </c>
      <c r="I309" t="s">
        <v>786</v>
      </c>
      <c r="J309">
        <v>133</v>
      </c>
      <c r="K309" t="s">
        <v>85</v>
      </c>
      <c r="L309" t="s">
        <v>86</v>
      </c>
      <c r="M309" t="s">
        <v>87</v>
      </c>
      <c r="N309">
        <v>1</v>
      </c>
      <c r="O309" s="1">
        <v>44532.540694444448</v>
      </c>
      <c r="P309" s="1">
        <v>44532.587037037039</v>
      </c>
      <c r="Q309">
        <v>3686</v>
      </c>
      <c r="R309">
        <v>318</v>
      </c>
      <c r="S309" t="b">
        <v>0</v>
      </c>
      <c r="T309" t="s">
        <v>88</v>
      </c>
      <c r="U309" t="b">
        <v>0</v>
      </c>
      <c r="V309" t="s">
        <v>155</v>
      </c>
      <c r="W309" s="1">
        <v>44532.587037037039</v>
      </c>
      <c r="X309">
        <v>277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133</v>
      </c>
      <c r="AE309">
        <v>120</v>
      </c>
      <c r="AF309">
        <v>0</v>
      </c>
      <c r="AG309">
        <v>6</v>
      </c>
      <c r="AH309" t="s">
        <v>88</v>
      </c>
      <c r="AI309" t="s">
        <v>88</v>
      </c>
      <c r="AJ309" t="s">
        <v>88</v>
      </c>
      <c r="AK309" t="s">
        <v>88</v>
      </c>
      <c r="AL309" t="s">
        <v>88</v>
      </c>
      <c r="AM309" t="s">
        <v>88</v>
      </c>
      <c r="AN309" t="s">
        <v>88</v>
      </c>
      <c r="AO309" t="s">
        <v>88</v>
      </c>
      <c r="AP309" t="s">
        <v>88</v>
      </c>
      <c r="AQ309" t="s">
        <v>88</v>
      </c>
      <c r="AR309" t="s">
        <v>88</v>
      </c>
      <c r="AS309" t="s">
        <v>88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787</v>
      </c>
      <c r="B310" t="s">
        <v>80</v>
      </c>
      <c r="C310" t="s">
        <v>578</v>
      </c>
      <c r="D310" t="s">
        <v>82</v>
      </c>
      <c r="E310" s="2" t="str">
        <f>HYPERLINK("capsilon://?command=openfolder&amp;siteaddress=FAM.docvelocity-na8.net&amp;folderid=FX392CD3AD-B07F-F5B1-A266-2CAADBA339B5","FX2112780")</f>
        <v>FX2112780</v>
      </c>
      <c r="F310" t="s">
        <v>19</v>
      </c>
      <c r="G310" t="s">
        <v>19</v>
      </c>
      <c r="H310" t="s">
        <v>83</v>
      </c>
      <c r="I310" t="s">
        <v>788</v>
      </c>
      <c r="J310">
        <v>66</v>
      </c>
      <c r="K310" t="s">
        <v>85</v>
      </c>
      <c r="L310" t="s">
        <v>86</v>
      </c>
      <c r="M310" t="s">
        <v>87</v>
      </c>
      <c r="N310">
        <v>1</v>
      </c>
      <c r="O310" s="1">
        <v>44532.543680555558</v>
      </c>
      <c r="P310" s="1">
        <v>44532.587673611109</v>
      </c>
      <c r="Q310">
        <v>3679</v>
      </c>
      <c r="R310">
        <v>122</v>
      </c>
      <c r="S310" t="b">
        <v>0</v>
      </c>
      <c r="T310" t="s">
        <v>88</v>
      </c>
      <c r="U310" t="b">
        <v>0</v>
      </c>
      <c r="V310" t="s">
        <v>155</v>
      </c>
      <c r="W310" s="1">
        <v>44532.587673611109</v>
      </c>
      <c r="X310">
        <v>55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66</v>
      </c>
      <c r="AE310">
        <v>52</v>
      </c>
      <c r="AF310">
        <v>0</v>
      </c>
      <c r="AG310">
        <v>1</v>
      </c>
      <c r="AH310" t="s">
        <v>88</v>
      </c>
      <c r="AI310" t="s">
        <v>88</v>
      </c>
      <c r="AJ310" t="s">
        <v>88</v>
      </c>
      <c r="AK310" t="s">
        <v>88</v>
      </c>
      <c r="AL310" t="s">
        <v>88</v>
      </c>
      <c r="AM310" t="s">
        <v>88</v>
      </c>
      <c r="AN310" t="s">
        <v>88</v>
      </c>
      <c r="AO310" t="s">
        <v>88</v>
      </c>
      <c r="AP310" t="s">
        <v>88</v>
      </c>
      <c r="AQ310" t="s">
        <v>88</v>
      </c>
      <c r="AR310" t="s">
        <v>88</v>
      </c>
      <c r="AS310" t="s">
        <v>88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789</v>
      </c>
      <c r="B311" t="s">
        <v>80</v>
      </c>
      <c r="C311" t="s">
        <v>790</v>
      </c>
      <c r="D311" t="s">
        <v>82</v>
      </c>
      <c r="E311" s="2" t="str">
        <f>HYPERLINK("capsilon://?command=openfolder&amp;siteaddress=FAM.docvelocity-na8.net&amp;folderid=FXFF32614E-5556-B436-A184-0064A6BFA356","FX2112116")</f>
        <v>FX2112116</v>
      </c>
      <c r="F311" t="s">
        <v>19</v>
      </c>
      <c r="G311" t="s">
        <v>19</v>
      </c>
      <c r="H311" t="s">
        <v>83</v>
      </c>
      <c r="I311" t="s">
        <v>791</v>
      </c>
      <c r="J311">
        <v>90</v>
      </c>
      <c r="K311" t="s">
        <v>85</v>
      </c>
      <c r="L311" t="s">
        <v>86</v>
      </c>
      <c r="M311" t="s">
        <v>87</v>
      </c>
      <c r="N311">
        <v>1</v>
      </c>
      <c r="O311" s="1">
        <v>44532.544293981482</v>
      </c>
      <c r="P311" s="1">
        <v>44532.595671296294</v>
      </c>
      <c r="Q311">
        <v>3693</v>
      </c>
      <c r="R311">
        <v>746</v>
      </c>
      <c r="S311" t="b">
        <v>0</v>
      </c>
      <c r="T311" t="s">
        <v>88</v>
      </c>
      <c r="U311" t="b">
        <v>0</v>
      </c>
      <c r="V311" t="s">
        <v>155</v>
      </c>
      <c r="W311" s="1">
        <v>44532.595671296294</v>
      </c>
      <c r="X311">
        <v>690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90</v>
      </c>
      <c r="AE311">
        <v>78</v>
      </c>
      <c r="AF311">
        <v>0</v>
      </c>
      <c r="AG311">
        <v>6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792</v>
      </c>
      <c r="B312" t="s">
        <v>80</v>
      </c>
      <c r="C312" t="s">
        <v>728</v>
      </c>
      <c r="D312" t="s">
        <v>82</v>
      </c>
      <c r="E312" s="2" t="str">
        <f>HYPERLINK("capsilon://?command=openfolder&amp;siteaddress=FAM.docvelocity-na8.net&amp;folderid=FX1625DF75-9DAF-41C4-3AAE-CB0502D8216F","FX211114849")</f>
        <v>FX211114849</v>
      </c>
      <c r="F312" t="s">
        <v>19</v>
      </c>
      <c r="G312" t="s">
        <v>19</v>
      </c>
      <c r="H312" t="s">
        <v>83</v>
      </c>
      <c r="I312" t="s">
        <v>729</v>
      </c>
      <c r="J312">
        <v>679</v>
      </c>
      <c r="K312" t="s">
        <v>85</v>
      </c>
      <c r="L312" t="s">
        <v>86</v>
      </c>
      <c r="M312" t="s">
        <v>87</v>
      </c>
      <c r="N312">
        <v>2</v>
      </c>
      <c r="O312" s="1">
        <v>44532.546585648146</v>
      </c>
      <c r="P312" s="1">
        <v>44532.610150462962</v>
      </c>
      <c r="Q312">
        <v>2254</v>
      </c>
      <c r="R312">
        <v>3238</v>
      </c>
      <c r="S312" t="b">
        <v>0</v>
      </c>
      <c r="T312" t="s">
        <v>88</v>
      </c>
      <c r="U312" t="b">
        <v>1</v>
      </c>
      <c r="V312" t="s">
        <v>155</v>
      </c>
      <c r="W312" s="1">
        <v>44532.57172453704</v>
      </c>
      <c r="X312">
        <v>1780</v>
      </c>
      <c r="Y312">
        <v>554</v>
      </c>
      <c r="Z312">
        <v>0</v>
      </c>
      <c r="AA312">
        <v>554</v>
      </c>
      <c r="AB312">
        <v>0</v>
      </c>
      <c r="AC312">
        <v>219</v>
      </c>
      <c r="AD312">
        <v>125</v>
      </c>
      <c r="AE312">
        <v>0</v>
      </c>
      <c r="AF312">
        <v>0</v>
      </c>
      <c r="AG312">
        <v>0</v>
      </c>
      <c r="AH312" t="s">
        <v>163</v>
      </c>
      <c r="AI312" s="1">
        <v>44532.610150462962</v>
      </c>
      <c r="AJ312">
        <v>1458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125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793</v>
      </c>
      <c r="B313" t="s">
        <v>80</v>
      </c>
      <c r="C313" t="s">
        <v>740</v>
      </c>
      <c r="D313" t="s">
        <v>82</v>
      </c>
      <c r="E313" s="2" t="str">
        <f>HYPERLINK("capsilon://?command=openfolder&amp;siteaddress=FAM.docvelocity-na8.net&amp;folderid=FXA10294F5-ACAD-4962-39CB-DC20B5B93564","FX2112925")</f>
        <v>FX2112925</v>
      </c>
      <c r="F313" t="s">
        <v>19</v>
      </c>
      <c r="G313" t="s">
        <v>19</v>
      </c>
      <c r="H313" t="s">
        <v>83</v>
      </c>
      <c r="I313" t="s">
        <v>751</v>
      </c>
      <c r="J313">
        <v>197</v>
      </c>
      <c r="K313" t="s">
        <v>85</v>
      </c>
      <c r="L313" t="s">
        <v>86</v>
      </c>
      <c r="M313" t="s">
        <v>87</v>
      </c>
      <c r="N313">
        <v>2</v>
      </c>
      <c r="O313" s="1">
        <v>44532.547361111108</v>
      </c>
      <c r="P313" s="1">
        <v>44532.602951388886</v>
      </c>
      <c r="Q313">
        <v>2869</v>
      </c>
      <c r="R313">
        <v>1934</v>
      </c>
      <c r="S313" t="b">
        <v>0</v>
      </c>
      <c r="T313" t="s">
        <v>88</v>
      </c>
      <c r="U313" t="b">
        <v>1</v>
      </c>
      <c r="V313" t="s">
        <v>244</v>
      </c>
      <c r="W313" s="1">
        <v>44532.570891203701</v>
      </c>
      <c r="X313">
        <v>1167</v>
      </c>
      <c r="Y313">
        <v>228</v>
      </c>
      <c r="Z313">
        <v>0</v>
      </c>
      <c r="AA313">
        <v>228</v>
      </c>
      <c r="AB313">
        <v>0</v>
      </c>
      <c r="AC313">
        <v>86</v>
      </c>
      <c r="AD313">
        <v>-31</v>
      </c>
      <c r="AE313">
        <v>0</v>
      </c>
      <c r="AF313">
        <v>0</v>
      </c>
      <c r="AG313">
        <v>0</v>
      </c>
      <c r="AH313" t="s">
        <v>167</v>
      </c>
      <c r="AI313" s="1">
        <v>44532.602951388886</v>
      </c>
      <c r="AJ313">
        <v>767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-31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794</v>
      </c>
      <c r="B314" t="s">
        <v>80</v>
      </c>
      <c r="C314" t="s">
        <v>81</v>
      </c>
      <c r="D314" t="s">
        <v>82</v>
      </c>
      <c r="E314" s="2" t="str">
        <f>HYPERLINK("capsilon://?command=openfolder&amp;siteaddress=FAM.docvelocity-na8.net&amp;folderid=FX63761464-F011-CC45-456A-FD4FB7F15B67","FX21113352")</f>
        <v>FX21113352</v>
      </c>
      <c r="F314" t="s">
        <v>19</v>
      </c>
      <c r="G314" t="s">
        <v>19</v>
      </c>
      <c r="H314" t="s">
        <v>83</v>
      </c>
      <c r="I314" t="s">
        <v>795</v>
      </c>
      <c r="J314">
        <v>56</v>
      </c>
      <c r="K314" t="s">
        <v>85</v>
      </c>
      <c r="L314" t="s">
        <v>86</v>
      </c>
      <c r="M314" t="s">
        <v>87</v>
      </c>
      <c r="N314">
        <v>2</v>
      </c>
      <c r="O314" s="1">
        <v>44532.550451388888</v>
      </c>
      <c r="P314" s="1">
        <v>44532.669710648152</v>
      </c>
      <c r="Q314">
        <v>9656</v>
      </c>
      <c r="R314">
        <v>648</v>
      </c>
      <c r="S314" t="b">
        <v>0</v>
      </c>
      <c r="T314" t="s">
        <v>88</v>
      </c>
      <c r="U314" t="b">
        <v>0</v>
      </c>
      <c r="V314" t="s">
        <v>265</v>
      </c>
      <c r="W314" s="1">
        <v>44532.583402777775</v>
      </c>
      <c r="X314">
        <v>153</v>
      </c>
      <c r="Y314">
        <v>53</v>
      </c>
      <c r="Z314">
        <v>0</v>
      </c>
      <c r="AA314">
        <v>53</v>
      </c>
      <c r="AB314">
        <v>0</v>
      </c>
      <c r="AC314">
        <v>23</v>
      </c>
      <c r="AD314">
        <v>3</v>
      </c>
      <c r="AE314">
        <v>0</v>
      </c>
      <c r="AF314">
        <v>0</v>
      </c>
      <c r="AG314">
        <v>0</v>
      </c>
      <c r="AH314" t="s">
        <v>167</v>
      </c>
      <c r="AI314" s="1">
        <v>44532.669710648152</v>
      </c>
      <c r="AJ314">
        <v>495</v>
      </c>
      <c r="AK314">
        <v>2</v>
      </c>
      <c r="AL314">
        <v>0</v>
      </c>
      <c r="AM314">
        <v>2</v>
      </c>
      <c r="AN314">
        <v>0</v>
      </c>
      <c r="AO314">
        <v>2</v>
      </c>
      <c r="AP314">
        <v>1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796</v>
      </c>
      <c r="B315" t="s">
        <v>80</v>
      </c>
      <c r="C315" t="s">
        <v>753</v>
      </c>
      <c r="D315" t="s">
        <v>82</v>
      </c>
      <c r="E315" s="2" t="str">
        <f>HYPERLINK("capsilon://?command=openfolder&amp;siteaddress=FAM.docvelocity-na8.net&amp;folderid=FX259A3DEE-9738-99DF-C516-9E627600AED0","FX21122506")</f>
        <v>FX21122506</v>
      </c>
      <c r="F315" t="s">
        <v>19</v>
      </c>
      <c r="G315" t="s">
        <v>19</v>
      </c>
      <c r="H315" t="s">
        <v>83</v>
      </c>
      <c r="I315" t="s">
        <v>754</v>
      </c>
      <c r="J315">
        <v>364</v>
      </c>
      <c r="K315" t="s">
        <v>85</v>
      </c>
      <c r="L315" t="s">
        <v>86</v>
      </c>
      <c r="M315" t="s">
        <v>87</v>
      </c>
      <c r="N315">
        <v>2</v>
      </c>
      <c r="O315" s="1">
        <v>44532.552511574075</v>
      </c>
      <c r="P315" s="1">
        <v>44532.637638888889</v>
      </c>
      <c r="Q315">
        <v>5194</v>
      </c>
      <c r="R315">
        <v>2161</v>
      </c>
      <c r="S315" t="b">
        <v>0</v>
      </c>
      <c r="T315" t="s">
        <v>88</v>
      </c>
      <c r="U315" t="b">
        <v>1</v>
      </c>
      <c r="V315" t="s">
        <v>244</v>
      </c>
      <c r="W315" s="1">
        <v>44532.598749999997</v>
      </c>
      <c r="X315">
        <v>921</v>
      </c>
      <c r="Y315">
        <v>242</v>
      </c>
      <c r="Z315">
        <v>0</v>
      </c>
      <c r="AA315">
        <v>242</v>
      </c>
      <c r="AB315">
        <v>168</v>
      </c>
      <c r="AC315">
        <v>74</v>
      </c>
      <c r="AD315">
        <v>122</v>
      </c>
      <c r="AE315">
        <v>0</v>
      </c>
      <c r="AF315">
        <v>0</v>
      </c>
      <c r="AG315">
        <v>0</v>
      </c>
      <c r="AH315" t="s">
        <v>163</v>
      </c>
      <c r="AI315" s="1">
        <v>44532.637638888889</v>
      </c>
      <c r="AJ315">
        <v>153</v>
      </c>
      <c r="AK315">
        <v>0</v>
      </c>
      <c r="AL315">
        <v>0</v>
      </c>
      <c r="AM315">
        <v>0</v>
      </c>
      <c r="AN315">
        <v>129</v>
      </c>
      <c r="AO315">
        <v>0</v>
      </c>
      <c r="AP315">
        <v>122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797</v>
      </c>
      <c r="B316" t="s">
        <v>80</v>
      </c>
      <c r="C316" t="s">
        <v>160</v>
      </c>
      <c r="D316" t="s">
        <v>82</v>
      </c>
      <c r="E316" s="2" t="str">
        <f>HYPERLINK("capsilon://?command=openfolder&amp;siteaddress=FAM.docvelocity-na8.net&amp;folderid=FXCBC13D51-DA69-D6AC-3BF2-563B9844C95A","FX211114604")</f>
        <v>FX211114604</v>
      </c>
      <c r="F316" t="s">
        <v>19</v>
      </c>
      <c r="G316" t="s">
        <v>19</v>
      </c>
      <c r="H316" t="s">
        <v>83</v>
      </c>
      <c r="I316" t="s">
        <v>798</v>
      </c>
      <c r="J316">
        <v>30</v>
      </c>
      <c r="K316" t="s">
        <v>85</v>
      </c>
      <c r="L316" t="s">
        <v>86</v>
      </c>
      <c r="M316" t="s">
        <v>87</v>
      </c>
      <c r="N316">
        <v>2</v>
      </c>
      <c r="O316" s="1">
        <v>44532.553379629629</v>
      </c>
      <c r="P316" s="1">
        <v>44532.665578703702</v>
      </c>
      <c r="Q316">
        <v>9507</v>
      </c>
      <c r="R316">
        <v>187</v>
      </c>
      <c r="S316" t="b">
        <v>0</v>
      </c>
      <c r="T316" t="s">
        <v>88</v>
      </c>
      <c r="U316" t="b">
        <v>0</v>
      </c>
      <c r="V316" t="s">
        <v>265</v>
      </c>
      <c r="W316" s="1">
        <v>44532.584039351852</v>
      </c>
      <c r="X316">
        <v>54</v>
      </c>
      <c r="Y316">
        <v>9</v>
      </c>
      <c r="Z316">
        <v>0</v>
      </c>
      <c r="AA316">
        <v>9</v>
      </c>
      <c r="AB316">
        <v>0</v>
      </c>
      <c r="AC316">
        <v>2</v>
      </c>
      <c r="AD316">
        <v>21</v>
      </c>
      <c r="AE316">
        <v>0</v>
      </c>
      <c r="AF316">
        <v>0</v>
      </c>
      <c r="AG316">
        <v>0</v>
      </c>
      <c r="AH316" t="s">
        <v>100</v>
      </c>
      <c r="AI316" s="1">
        <v>44532.665578703702</v>
      </c>
      <c r="AJ316">
        <v>133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21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799</v>
      </c>
      <c r="B317" t="s">
        <v>80</v>
      </c>
      <c r="C317" t="s">
        <v>800</v>
      </c>
      <c r="D317" t="s">
        <v>82</v>
      </c>
      <c r="E317" s="2" t="str">
        <f>HYPERLINK("capsilon://?command=openfolder&amp;siteaddress=FAM.docvelocity-na8.net&amp;folderid=FX0E412B15-B50B-4B63-5BE4-DDED8F8DB97F","FX211114323")</f>
        <v>FX211114323</v>
      </c>
      <c r="F317" t="s">
        <v>19</v>
      </c>
      <c r="G317" t="s">
        <v>19</v>
      </c>
      <c r="H317" t="s">
        <v>83</v>
      </c>
      <c r="I317" t="s">
        <v>801</v>
      </c>
      <c r="J317">
        <v>47</v>
      </c>
      <c r="K317" t="s">
        <v>85</v>
      </c>
      <c r="L317" t="s">
        <v>86</v>
      </c>
      <c r="M317" t="s">
        <v>87</v>
      </c>
      <c r="N317">
        <v>2</v>
      </c>
      <c r="O317" s="1">
        <v>44532.558599537035</v>
      </c>
      <c r="P317" s="1">
        <v>44532.666331018518</v>
      </c>
      <c r="Q317">
        <v>9017</v>
      </c>
      <c r="R317">
        <v>291</v>
      </c>
      <c r="S317" t="b">
        <v>0</v>
      </c>
      <c r="T317" t="s">
        <v>88</v>
      </c>
      <c r="U317" t="b">
        <v>0</v>
      </c>
      <c r="V317" t="s">
        <v>265</v>
      </c>
      <c r="W317" s="1">
        <v>44532.585682870369</v>
      </c>
      <c r="X317">
        <v>142</v>
      </c>
      <c r="Y317">
        <v>44</v>
      </c>
      <c r="Z317">
        <v>0</v>
      </c>
      <c r="AA317">
        <v>44</v>
      </c>
      <c r="AB317">
        <v>0</v>
      </c>
      <c r="AC317">
        <v>11</v>
      </c>
      <c r="AD317">
        <v>3</v>
      </c>
      <c r="AE317">
        <v>0</v>
      </c>
      <c r="AF317">
        <v>0</v>
      </c>
      <c r="AG317">
        <v>0</v>
      </c>
      <c r="AH317" t="s">
        <v>163</v>
      </c>
      <c r="AI317" s="1">
        <v>44532.666331018518</v>
      </c>
      <c r="AJ317">
        <v>149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3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802</v>
      </c>
      <c r="B318" t="s">
        <v>80</v>
      </c>
      <c r="C318" t="s">
        <v>800</v>
      </c>
      <c r="D318" t="s">
        <v>82</v>
      </c>
      <c r="E318" s="2" t="str">
        <f>HYPERLINK("capsilon://?command=openfolder&amp;siteaddress=FAM.docvelocity-na8.net&amp;folderid=FX0E412B15-B50B-4B63-5BE4-DDED8F8DB97F","FX211114323")</f>
        <v>FX211114323</v>
      </c>
      <c r="F318" t="s">
        <v>19</v>
      </c>
      <c r="G318" t="s">
        <v>19</v>
      </c>
      <c r="H318" t="s">
        <v>83</v>
      </c>
      <c r="I318" t="s">
        <v>803</v>
      </c>
      <c r="J318">
        <v>53</v>
      </c>
      <c r="K318" t="s">
        <v>85</v>
      </c>
      <c r="L318" t="s">
        <v>86</v>
      </c>
      <c r="M318" t="s">
        <v>87</v>
      </c>
      <c r="N318">
        <v>1</v>
      </c>
      <c r="O318" s="1">
        <v>44532.558969907404</v>
      </c>
      <c r="P318" s="1">
        <v>44532.69699074074</v>
      </c>
      <c r="Q318">
        <v>11638</v>
      </c>
      <c r="R318">
        <v>287</v>
      </c>
      <c r="S318" t="b">
        <v>0</v>
      </c>
      <c r="T318" t="s">
        <v>88</v>
      </c>
      <c r="U318" t="b">
        <v>0</v>
      </c>
      <c r="V318" t="s">
        <v>155</v>
      </c>
      <c r="W318" s="1">
        <v>44532.69699074074</v>
      </c>
      <c r="X318">
        <v>92</v>
      </c>
      <c r="Y318">
        <v>2</v>
      </c>
      <c r="Z318">
        <v>0</v>
      </c>
      <c r="AA318">
        <v>2</v>
      </c>
      <c r="AB318">
        <v>0</v>
      </c>
      <c r="AC318">
        <v>1</v>
      </c>
      <c r="AD318">
        <v>51</v>
      </c>
      <c r="AE318">
        <v>48</v>
      </c>
      <c r="AF318">
        <v>0</v>
      </c>
      <c r="AG318">
        <v>2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804</v>
      </c>
      <c r="B319" t="s">
        <v>80</v>
      </c>
      <c r="C319" t="s">
        <v>800</v>
      </c>
      <c r="D319" t="s">
        <v>82</v>
      </c>
      <c r="E319" s="2" t="str">
        <f>HYPERLINK("capsilon://?command=openfolder&amp;siteaddress=FAM.docvelocity-na8.net&amp;folderid=FX0E412B15-B50B-4B63-5BE4-DDED8F8DB97F","FX211114323")</f>
        <v>FX211114323</v>
      </c>
      <c r="F319" t="s">
        <v>19</v>
      </c>
      <c r="G319" t="s">
        <v>19</v>
      </c>
      <c r="H319" t="s">
        <v>83</v>
      </c>
      <c r="I319" t="s">
        <v>805</v>
      </c>
      <c r="J319">
        <v>47</v>
      </c>
      <c r="K319" t="s">
        <v>85</v>
      </c>
      <c r="L319" t="s">
        <v>86</v>
      </c>
      <c r="M319" t="s">
        <v>87</v>
      </c>
      <c r="N319">
        <v>2</v>
      </c>
      <c r="O319" s="1">
        <v>44532.559930555559</v>
      </c>
      <c r="P319" s="1">
        <v>44532.669583333336</v>
      </c>
      <c r="Q319">
        <v>8550</v>
      </c>
      <c r="R319">
        <v>924</v>
      </c>
      <c r="S319" t="b">
        <v>0</v>
      </c>
      <c r="T319" t="s">
        <v>88</v>
      </c>
      <c r="U319" t="b">
        <v>0</v>
      </c>
      <c r="V319" t="s">
        <v>337</v>
      </c>
      <c r="W319" s="1">
        <v>44532.591041666667</v>
      </c>
      <c r="X319">
        <v>532</v>
      </c>
      <c r="Y319">
        <v>39</v>
      </c>
      <c r="Z319">
        <v>0</v>
      </c>
      <c r="AA319">
        <v>39</v>
      </c>
      <c r="AB319">
        <v>0</v>
      </c>
      <c r="AC319">
        <v>11</v>
      </c>
      <c r="AD319">
        <v>8</v>
      </c>
      <c r="AE319">
        <v>0</v>
      </c>
      <c r="AF319">
        <v>0</v>
      </c>
      <c r="AG319">
        <v>0</v>
      </c>
      <c r="AH319" t="s">
        <v>109</v>
      </c>
      <c r="AI319" s="1">
        <v>44532.669583333336</v>
      </c>
      <c r="AJ319">
        <v>392</v>
      </c>
      <c r="AK319">
        <v>5</v>
      </c>
      <c r="AL319">
        <v>0</v>
      </c>
      <c r="AM319">
        <v>5</v>
      </c>
      <c r="AN319">
        <v>0</v>
      </c>
      <c r="AO319">
        <v>4</v>
      </c>
      <c r="AP319">
        <v>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806</v>
      </c>
      <c r="B320" t="s">
        <v>80</v>
      </c>
      <c r="C320" t="s">
        <v>728</v>
      </c>
      <c r="D320" t="s">
        <v>82</v>
      </c>
      <c r="E320" s="2" t="str">
        <f>HYPERLINK("capsilon://?command=openfolder&amp;siteaddress=FAM.docvelocity-na8.net&amp;folderid=FX1625DF75-9DAF-41C4-3AAE-CB0502D8216F","FX211114849")</f>
        <v>FX211114849</v>
      </c>
      <c r="F320" t="s">
        <v>19</v>
      </c>
      <c r="G320" t="s">
        <v>19</v>
      </c>
      <c r="H320" t="s">
        <v>83</v>
      </c>
      <c r="I320" t="s">
        <v>807</v>
      </c>
      <c r="J320">
        <v>66</v>
      </c>
      <c r="K320" t="s">
        <v>85</v>
      </c>
      <c r="L320" t="s">
        <v>86</v>
      </c>
      <c r="M320" t="s">
        <v>87</v>
      </c>
      <c r="N320">
        <v>1</v>
      </c>
      <c r="O320" s="1">
        <v>44532.5622337963</v>
      </c>
      <c r="P320" s="1">
        <v>44532.697777777779</v>
      </c>
      <c r="Q320">
        <v>11524</v>
      </c>
      <c r="R320">
        <v>187</v>
      </c>
      <c r="S320" t="b">
        <v>0</v>
      </c>
      <c r="T320" t="s">
        <v>88</v>
      </c>
      <c r="U320" t="b">
        <v>0</v>
      </c>
      <c r="V320" t="s">
        <v>155</v>
      </c>
      <c r="W320" s="1">
        <v>44532.697777777779</v>
      </c>
      <c r="X320">
        <v>36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66</v>
      </c>
      <c r="AE320">
        <v>52</v>
      </c>
      <c r="AF320">
        <v>0</v>
      </c>
      <c r="AG320">
        <v>1</v>
      </c>
      <c r="AH320" t="s">
        <v>88</v>
      </c>
      <c r="AI320" t="s">
        <v>88</v>
      </c>
      <c r="AJ320" t="s">
        <v>88</v>
      </c>
      <c r="AK320" t="s">
        <v>88</v>
      </c>
      <c r="AL320" t="s">
        <v>88</v>
      </c>
      <c r="AM320" t="s">
        <v>88</v>
      </c>
      <c r="AN320" t="s">
        <v>88</v>
      </c>
      <c r="AO320" t="s">
        <v>88</v>
      </c>
      <c r="AP320" t="s">
        <v>88</v>
      </c>
      <c r="AQ320" t="s">
        <v>88</v>
      </c>
      <c r="AR320" t="s">
        <v>88</v>
      </c>
      <c r="AS320" t="s">
        <v>88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808</v>
      </c>
      <c r="B321" t="s">
        <v>80</v>
      </c>
      <c r="C321" t="s">
        <v>728</v>
      </c>
      <c r="D321" t="s">
        <v>82</v>
      </c>
      <c r="E321" s="2" t="str">
        <f>HYPERLINK("capsilon://?command=openfolder&amp;siteaddress=FAM.docvelocity-na8.net&amp;folderid=FX1625DF75-9DAF-41C4-3AAE-CB0502D8216F","FX211114849")</f>
        <v>FX211114849</v>
      </c>
      <c r="F321" t="s">
        <v>19</v>
      </c>
      <c r="G321" t="s">
        <v>19</v>
      </c>
      <c r="H321" t="s">
        <v>83</v>
      </c>
      <c r="I321" t="s">
        <v>809</v>
      </c>
      <c r="J321">
        <v>66</v>
      </c>
      <c r="K321" t="s">
        <v>85</v>
      </c>
      <c r="L321" t="s">
        <v>86</v>
      </c>
      <c r="M321" t="s">
        <v>87</v>
      </c>
      <c r="N321">
        <v>1</v>
      </c>
      <c r="O321" s="1">
        <v>44532.562268518515</v>
      </c>
      <c r="P321" s="1">
        <v>44532.698333333334</v>
      </c>
      <c r="Q321">
        <v>11654</v>
      </c>
      <c r="R321">
        <v>102</v>
      </c>
      <c r="S321" t="b">
        <v>0</v>
      </c>
      <c r="T321" t="s">
        <v>88</v>
      </c>
      <c r="U321" t="b">
        <v>0</v>
      </c>
      <c r="V321" t="s">
        <v>155</v>
      </c>
      <c r="W321" s="1">
        <v>44532.698333333334</v>
      </c>
      <c r="X321">
        <v>47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66</v>
      </c>
      <c r="AE321">
        <v>52</v>
      </c>
      <c r="AF321">
        <v>0</v>
      </c>
      <c r="AG321">
        <v>1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810</v>
      </c>
      <c r="B322" t="s">
        <v>80</v>
      </c>
      <c r="C322" t="s">
        <v>778</v>
      </c>
      <c r="D322" t="s">
        <v>82</v>
      </c>
      <c r="E322" s="2" t="str">
        <f>HYPERLINK("capsilon://?command=openfolder&amp;siteaddress=FAM.docvelocity-na8.net&amp;folderid=FXCC250133-A2C3-1C1E-5D73-6C40023ECC5D","FX2112143")</f>
        <v>FX2112143</v>
      </c>
      <c r="F322" t="s">
        <v>19</v>
      </c>
      <c r="G322" t="s">
        <v>19</v>
      </c>
      <c r="H322" t="s">
        <v>83</v>
      </c>
      <c r="I322" t="s">
        <v>779</v>
      </c>
      <c r="J322">
        <v>120</v>
      </c>
      <c r="K322" t="s">
        <v>85</v>
      </c>
      <c r="L322" t="s">
        <v>86</v>
      </c>
      <c r="M322" t="s">
        <v>87</v>
      </c>
      <c r="N322">
        <v>2</v>
      </c>
      <c r="O322" s="1">
        <v>44532.574340277781</v>
      </c>
      <c r="P322" s="1">
        <v>44532.636354166665</v>
      </c>
      <c r="Q322">
        <v>4712</v>
      </c>
      <c r="R322">
        <v>646</v>
      </c>
      <c r="S322" t="b">
        <v>0</v>
      </c>
      <c r="T322" t="s">
        <v>88</v>
      </c>
      <c r="U322" t="b">
        <v>1</v>
      </c>
      <c r="V322" t="s">
        <v>155</v>
      </c>
      <c r="W322" s="1">
        <v>44532.579664351855</v>
      </c>
      <c r="X322">
        <v>353</v>
      </c>
      <c r="Y322">
        <v>42</v>
      </c>
      <c r="Z322">
        <v>0</v>
      </c>
      <c r="AA322">
        <v>42</v>
      </c>
      <c r="AB322">
        <v>54</v>
      </c>
      <c r="AC322">
        <v>11</v>
      </c>
      <c r="AD322">
        <v>78</v>
      </c>
      <c r="AE322">
        <v>0</v>
      </c>
      <c r="AF322">
        <v>0</v>
      </c>
      <c r="AG322">
        <v>0</v>
      </c>
      <c r="AH322" t="s">
        <v>100</v>
      </c>
      <c r="AI322" s="1">
        <v>44532.636354166665</v>
      </c>
      <c r="AJ322">
        <v>284</v>
      </c>
      <c r="AK322">
        <v>0</v>
      </c>
      <c r="AL322">
        <v>0</v>
      </c>
      <c r="AM322">
        <v>0</v>
      </c>
      <c r="AN322">
        <v>54</v>
      </c>
      <c r="AO322">
        <v>0</v>
      </c>
      <c r="AP322">
        <v>78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811</v>
      </c>
      <c r="B323" t="s">
        <v>80</v>
      </c>
      <c r="C323" t="s">
        <v>782</v>
      </c>
      <c r="D323" t="s">
        <v>82</v>
      </c>
      <c r="E323" s="2" t="str">
        <f>HYPERLINK("capsilon://?command=openfolder&amp;siteaddress=FAM.docvelocity-na8.net&amp;folderid=FX48068C63-236A-3001-A243-5F4D6AD6F774","FX211114802")</f>
        <v>FX211114802</v>
      </c>
      <c r="F323" t="s">
        <v>19</v>
      </c>
      <c r="G323" t="s">
        <v>19</v>
      </c>
      <c r="H323" t="s">
        <v>83</v>
      </c>
      <c r="I323" t="s">
        <v>783</v>
      </c>
      <c r="J323">
        <v>220</v>
      </c>
      <c r="K323" t="s">
        <v>85</v>
      </c>
      <c r="L323" t="s">
        <v>86</v>
      </c>
      <c r="M323" t="s">
        <v>87</v>
      </c>
      <c r="N323">
        <v>2</v>
      </c>
      <c r="O323" s="1">
        <v>44532.577499999999</v>
      </c>
      <c r="P323" s="1">
        <v>44532.640497685185</v>
      </c>
      <c r="Q323">
        <v>4496</v>
      </c>
      <c r="R323">
        <v>947</v>
      </c>
      <c r="S323" t="b">
        <v>0</v>
      </c>
      <c r="T323" t="s">
        <v>88</v>
      </c>
      <c r="U323" t="b">
        <v>1</v>
      </c>
      <c r="V323" t="s">
        <v>155</v>
      </c>
      <c r="W323" s="1">
        <v>44532.583819444444</v>
      </c>
      <c r="X323">
        <v>335</v>
      </c>
      <c r="Y323">
        <v>107</v>
      </c>
      <c r="Z323">
        <v>0</v>
      </c>
      <c r="AA323">
        <v>107</v>
      </c>
      <c r="AB323">
        <v>0</v>
      </c>
      <c r="AC323">
        <v>41</v>
      </c>
      <c r="AD323">
        <v>113</v>
      </c>
      <c r="AE323">
        <v>0</v>
      </c>
      <c r="AF323">
        <v>0</v>
      </c>
      <c r="AG323">
        <v>0</v>
      </c>
      <c r="AH323" t="s">
        <v>167</v>
      </c>
      <c r="AI323" s="1">
        <v>44532.640497685185</v>
      </c>
      <c r="AJ323">
        <v>375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113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812</v>
      </c>
      <c r="B324" t="s">
        <v>80</v>
      </c>
      <c r="C324" t="s">
        <v>232</v>
      </c>
      <c r="D324" t="s">
        <v>82</v>
      </c>
      <c r="E324" s="2" t="str">
        <f>HYPERLINK("capsilon://?command=openfolder&amp;siteaddress=FAM.docvelocity-na8.net&amp;folderid=FXE8EAB5EC-18FD-483D-9CE5-037FFDFAB8C8","FX211112948")</f>
        <v>FX211112948</v>
      </c>
      <c r="F324" t="s">
        <v>19</v>
      </c>
      <c r="G324" t="s">
        <v>19</v>
      </c>
      <c r="H324" t="s">
        <v>83</v>
      </c>
      <c r="I324" t="s">
        <v>813</v>
      </c>
      <c r="J324">
        <v>131</v>
      </c>
      <c r="K324" t="s">
        <v>85</v>
      </c>
      <c r="L324" t="s">
        <v>86</v>
      </c>
      <c r="M324" t="s">
        <v>87</v>
      </c>
      <c r="N324">
        <v>1</v>
      </c>
      <c r="O324" s="1">
        <v>44532.57775462963</v>
      </c>
      <c r="P324" s="1">
        <v>44532.737476851849</v>
      </c>
      <c r="Q324">
        <v>13410</v>
      </c>
      <c r="R324">
        <v>390</v>
      </c>
      <c r="S324" t="b">
        <v>0</v>
      </c>
      <c r="T324" t="s">
        <v>88</v>
      </c>
      <c r="U324" t="b">
        <v>0</v>
      </c>
      <c r="V324" t="s">
        <v>155</v>
      </c>
      <c r="W324" s="1">
        <v>44532.737476851849</v>
      </c>
      <c r="X324">
        <v>191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131</v>
      </c>
      <c r="AE324">
        <v>119</v>
      </c>
      <c r="AF324">
        <v>0</v>
      </c>
      <c r="AG324">
        <v>4</v>
      </c>
      <c r="AH324" t="s">
        <v>88</v>
      </c>
      <c r="AI324" t="s">
        <v>88</v>
      </c>
      <c r="AJ324" t="s">
        <v>88</v>
      </c>
      <c r="AK324" t="s">
        <v>88</v>
      </c>
      <c r="AL324" t="s">
        <v>88</v>
      </c>
      <c r="AM324" t="s">
        <v>88</v>
      </c>
      <c r="AN324" t="s">
        <v>88</v>
      </c>
      <c r="AO324" t="s">
        <v>88</v>
      </c>
      <c r="AP324" t="s">
        <v>88</v>
      </c>
      <c r="AQ324" t="s">
        <v>88</v>
      </c>
      <c r="AR324" t="s">
        <v>88</v>
      </c>
      <c r="AS324" t="s">
        <v>88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814</v>
      </c>
      <c r="B325" t="s">
        <v>80</v>
      </c>
      <c r="C325" t="s">
        <v>815</v>
      </c>
      <c r="D325" t="s">
        <v>82</v>
      </c>
      <c r="E325" s="2" t="str">
        <f>HYPERLINK("capsilon://?command=openfolder&amp;siteaddress=FAM.docvelocity-na8.net&amp;folderid=FX9CE2D17B-AD97-25F4-4866-2E8CE8E71C3D","FX211112917")</f>
        <v>FX211112917</v>
      </c>
      <c r="F325" t="s">
        <v>19</v>
      </c>
      <c r="G325" t="s">
        <v>19</v>
      </c>
      <c r="H325" t="s">
        <v>83</v>
      </c>
      <c r="I325" t="s">
        <v>816</v>
      </c>
      <c r="J325">
        <v>30</v>
      </c>
      <c r="K325" t="s">
        <v>85</v>
      </c>
      <c r="L325" t="s">
        <v>86</v>
      </c>
      <c r="M325" t="s">
        <v>87</v>
      </c>
      <c r="N325">
        <v>2</v>
      </c>
      <c r="O325" s="1">
        <v>44532.579189814816</v>
      </c>
      <c r="P325" s="1">
        <v>44532.666817129626</v>
      </c>
      <c r="Q325">
        <v>7378</v>
      </c>
      <c r="R325">
        <v>193</v>
      </c>
      <c r="S325" t="b">
        <v>0</v>
      </c>
      <c r="T325" t="s">
        <v>88</v>
      </c>
      <c r="U325" t="b">
        <v>0</v>
      </c>
      <c r="V325" t="s">
        <v>151</v>
      </c>
      <c r="W325" s="1">
        <v>44532.586527777778</v>
      </c>
      <c r="X325">
        <v>86</v>
      </c>
      <c r="Y325">
        <v>9</v>
      </c>
      <c r="Z325">
        <v>0</v>
      </c>
      <c r="AA325">
        <v>9</v>
      </c>
      <c r="AB325">
        <v>0</v>
      </c>
      <c r="AC325">
        <v>2</v>
      </c>
      <c r="AD325">
        <v>21</v>
      </c>
      <c r="AE325">
        <v>0</v>
      </c>
      <c r="AF325">
        <v>0</v>
      </c>
      <c r="AG325">
        <v>0</v>
      </c>
      <c r="AH325" t="s">
        <v>100</v>
      </c>
      <c r="AI325" s="1">
        <v>44532.666817129626</v>
      </c>
      <c r="AJ325">
        <v>107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21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817</v>
      </c>
      <c r="B326" t="s">
        <v>80</v>
      </c>
      <c r="C326" t="s">
        <v>387</v>
      </c>
      <c r="D326" t="s">
        <v>82</v>
      </c>
      <c r="E326" s="2" t="str">
        <f>HYPERLINK("capsilon://?command=openfolder&amp;siteaddress=FAM.docvelocity-na8.net&amp;folderid=FX6DDF3C5D-8F03-5DFC-774B-8145E1501B71","FX211113396")</f>
        <v>FX211113396</v>
      </c>
      <c r="F326" t="s">
        <v>19</v>
      </c>
      <c r="G326" t="s">
        <v>19</v>
      </c>
      <c r="H326" t="s">
        <v>83</v>
      </c>
      <c r="I326" t="s">
        <v>818</v>
      </c>
      <c r="J326">
        <v>30</v>
      </c>
      <c r="K326" t="s">
        <v>85</v>
      </c>
      <c r="L326" t="s">
        <v>86</v>
      </c>
      <c r="M326" t="s">
        <v>87</v>
      </c>
      <c r="N326">
        <v>2</v>
      </c>
      <c r="O326" s="1">
        <v>44532.579606481479</v>
      </c>
      <c r="P326" s="1">
        <v>44532.667141203703</v>
      </c>
      <c r="Q326">
        <v>7450</v>
      </c>
      <c r="R326">
        <v>113</v>
      </c>
      <c r="S326" t="b">
        <v>0</v>
      </c>
      <c r="T326" t="s">
        <v>88</v>
      </c>
      <c r="U326" t="b">
        <v>0</v>
      </c>
      <c r="V326" t="s">
        <v>151</v>
      </c>
      <c r="W326" s="1">
        <v>44532.587037037039</v>
      </c>
      <c r="X326">
        <v>44</v>
      </c>
      <c r="Y326">
        <v>9</v>
      </c>
      <c r="Z326">
        <v>0</v>
      </c>
      <c r="AA326">
        <v>9</v>
      </c>
      <c r="AB326">
        <v>0</v>
      </c>
      <c r="AC326">
        <v>1</v>
      </c>
      <c r="AD326">
        <v>21</v>
      </c>
      <c r="AE326">
        <v>0</v>
      </c>
      <c r="AF326">
        <v>0</v>
      </c>
      <c r="AG326">
        <v>0</v>
      </c>
      <c r="AH326" t="s">
        <v>163</v>
      </c>
      <c r="AI326" s="1">
        <v>44532.667141203703</v>
      </c>
      <c r="AJ326">
        <v>69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21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819</v>
      </c>
      <c r="B327" t="s">
        <v>80</v>
      </c>
      <c r="C327" t="s">
        <v>578</v>
      </c>
      <c r="D327" t="s">
        <v>82</v>
      </c>
      <c r="E327" s="2" t="str">
        <f>HYPERLINK("capsilon://?command=openfolder&amp;siteaddress=FAM.docvelocity-na8.net&amp;folderid=FX392CD3AD-B07F-F5B1-A266-2CAADBA339B5","FX2112780")</f>
        <v>FX2112780</v>
      </c>
      <c r="F327" t="s">
        <v>19</v>
      </c>
      <c r="G327" t="s">
        <v>19</v>
      </c>
      <c r="H327" t="s">
        <v>83</v>
      </c>
      <c r="I327" t="s">
        <v>788</v>
      </c>
      <c r="J327">
        <v>38</v>
      </c>
      <c r="K327" t="s">
        <v>85</v>
      </c>
      <c r="L327" t="s">
        <v>86</v>
      </c>
      <c r="M327" t="s">
        <v>87</v>
      </c>
      <c r="N327">
        <v>2</v>
      </c>
      <c r="O327" s="1">
        <v>44532.588125000002</v>
      </c>
      <c r="P327" s="1">
        <v>44532.639189814814</v>
      </c>
      <c r="Q327">
        <v>3874</v>
      </c>
      <c r="R327">
        <v>538</v>
      </c>
      <c r="S327" t="b">
        <v>0</v>
      </c>
      <c r="T327" t="s">
        <v>88</v>
      </c>
      <c r="U327" t="b">
        <v>1</v>
      </c>
      <c r="V327" t="s">
        <v>151</v>
      </c>
      <c r="W327" s="1">
        <v>44532.590567129628</v>
      </c>
      <c r="X327">
        <v>180</v>
      </c>
      <c r="Y327">
        <v>37</v>
      </c>
      <c r="Z327">
        <v>0</v>
      </c>
      <c r="AA327">
        <v>37</v>
      </c>
      <c r="AB327">
        <v>0</v>
      </c>
      <c r="AC327">
        <v>26</v>
      </c>
      <c r="AD327">
        <v>1</v>
      </c>
      <c r="AE327">
        <v>0</v>
      </c>
      <c r="AF327">
        <v>0</v>
      </c>
      <c r="AG327">
        <v>0</v>
      </c>
      <c r="AH327" t="s">
        <v>109</v>
      </c>
      <c r="AI327" s="1">
        <v>44532.639189814814</v>
      </c>
      <c r="AJ327">
        <v>353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820</v>
      </c>
      <c r="B328" t="s">
        <v>80</v>
      </c>
      <c r="C328" t="s">
        <v>301</v>
      </c>
      <c r="D328" t="s">
        <v>82</v>
      </c>
      <c r="E328" s="2" t="str">
        <f>HYPERLINK("capsilon://?command=openfolder&amp;siteaddress=FAM.docvelocity-na8.net&amp;folderid=FX41DD083E-A1EB-38C2-9469-E849ADF97E98","FX211114678")</f>
        <v>FX211114678</v>
      </c>
      <c r="F328" t="s">
        <v>19</v>
      </c>
      <c r="G328" t="s">
        <v>19</v>
      </c>
      <c r="H328" t="s">
        <v>83</v>
      </c>
      <c r="I328" t="s">
        <v>786</v>
      </c>
      <c r="J328">
        <v>289</v>
      </c>
      <c r="K328" t="s">
        <v>85</v>
      </c>
      <c r="L328" t="s">
        <v>86</v>
      </c>
      <c r="M328" t="s">
        <v>87</v>
      </c>
      <c r="N328">
        <v>2</v>
      </c>
      <c r="O328" s="1">
        <v>44532.588425925926</v>
      </c>
      <c r="P328" s="1">
        <v>44532.645381944443</v>
      </c>
      <c r="Q328">
        <v>2900</v>
      </c>
      <c r="R328">
        <v>2021</v>
      </c>
      <c r="S328" t="b">
        <v>0</v>
      </c>
      <c r="T328" t="s">
        <v>88</v>
      </c>
      <c r="U328" t="b">
        <v>1</v>
      </c>
      <c r="V328" t="s">
        <v>244</v>
      </c>
      <c r="W328" s="1">
        <v>44532.609351851854</v>
      </c>
      <c r="X328">
        <v>915</v>
      </c>
      <c r="Y328">
        <v>229</v>
      </c>
      <c r="Z328">
        <v>0</v>
      </c>
      <c r="AA328">
        <v>229</v>
      </c>
      <c r="AB328">
        <v>0</v>
      </c>
      <c r="AC328">
        <v>37</v>
      </c>
      <c r="AD328">
        <v>60</v>
      </c>
      <c r="AE328">
        <v>0</v>
      </c>
      <c r="AF328">
        <v>0</v>
      </c>
      <c r="AG328">
        <v>0</v>
      </c>
      <c r="AH328" t="s">
        <v>100</v>
      </c>
      <c r="AI328" s="1">
        <v>44532.645381944443</v>
      </c>
      <c r="AJ328">
        <v>779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60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821</v>
      </c>
      <c r="B329" t="s">
        <v>80</v>
      </c>
      <c r="C329" t="s">
        <v>822</v>
      </c>
      <c r="D329" t="s">
        <v>82</v>
      </c>
      <c r="E329" s="2" t="str">
        <f>HYPERLINK("capsilon://?command=openfolder&amp;siteaddress=FAM.docvelocity-na8.net&amp;folderid=FX3FD72418-23C2-9F41-A3AD-55FD6FF17482","FX21119710")</f>
        <v>FX21119710</v>
      </c>
      <c r="F329" t="s">
        <v>19</v>
      </c>
      <c r="G329" t="s">
        <v>19</v>
      </c>
      <c r="H329" t="s">
        <v>83</v>
      </c>
      <c r="I329" t="s">
        <v>823</v>
      </c>
      <c r="J329">
        <v>70</v>
      </c>
      <c r="K329" t="s">
        <v>85</v>
      </c>
      <c r="L329" t="s">
        <v>86</v>
      </c>
      <c r="M329" t="s">
        <v>87</v>
      </c>
      <c r="N329">
        <v>2</v>
      </c>
      <c r="O329" s="1">
        <v>44532.591504629629</v>
      </c>
      <c r="P329" s="1">
        <v>44532.670011574075</v>
      </c>
      <c r="Q329">
        <v>6115</v>
      </c>
      <c r="R329">
        <v>668</v>
      </c>
      <c r="S329" t="b">
        <v>0</v>
      </c>
      <c r="T329" t="s">
        <v>88</v>
      </c>
      <c r="U329" t="b">
        <v>0</v>
      </c>
      <c r="V329" t="s">
        <v>265</v>
      </c>
      <c r="W329" s="1">
        <v>44532.642326388886</v>
      </c>
      <c r="X329">
        <v>392</v>
      </c>
      <c r="Y329">
        <v>60</v>
      </c>
      <c r="Z329">
        <v>0</v>
      </c>
      <c r="AA329">
        <v>60</v>
      </c>
      <c r="AB329">
        <v>0</v>
      </c>
      <c r="AC329">
        <v>20</v>
      </c>
      <c r="AD329">
        <v>10</v>
      </c>
      <c r="AE329">
        <v>0</v>
      </c>
      <c r="AF329">
        <v>0</v>
      </c>
      <c r="AG329">
        <v>0</v>
      </c>
      <c r="AH329" t="s">
        <v>100</v>
      </c>
      <c r="AI329" s="1">
        <v>44532.670011574075</v>
      </c>
      <c r="AJ329">
        <v>276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10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824</v>
      </c>
      <c r="B330" t="s">
        <v>80</v>
      </c>
      <c r="C330" t="s">
        <v>822</v>
      </c>
      <c r="D330" t="s">
        <v>82</v>
      </c>
      <c r="E330" s="2" t="str">
        <f>HYPERLINK("capsilon://?command=openfolder&amp;siteaddress=FAM.docvelocity-na8.net&amp;folderid=FX3FD72418-23C2-9F41-A3AD-55FD6FF17482","FX21119710")</f>
        <v>FX21119710</v>
      </c>
      <c r="F330" t="s">
        <v>19</v>
      </c>
      <c r="G330" t="s">
        <v>19</v>
      </c>
      <c r="H330" t="s">
        <v>83</v>
      </c>
      <c r="I330" t="s">
        <v>825</v>
      </c>
      <c r="J330">
        <v>75</v>
      </c>
      <c r="K330" t="s">
        <v>85</v>
      </c>
      <c r="L330" t="s">
        <v>86</v>
      </c>
      <c r="M330" t="s">
        <v>87</v>
      </c>
      <c r="N330">
        <v>2</v>
      </c>
      <c r="O330" s="1">
        <v>44532.591770833336</v>
      </c>
      <c r="P330" s="1">
        <v>44532.669108796297</v>
      </c>
      <c r="Q330">
        <v>6390</v>
      </c>
      <c r="R330">
        <v>292</v>
      </c>
      <c r="S330" t="b">
        <v>0</v>
      </c>
      <c r="T330" t="s">
        <v>88</v>
      </c>
      <c r="U330" t="b">
        <v>0</v>
      </c>
      <c r="V330" t="s">
        <v>265</v>
      </c>
      <c r="W330" s="1">
        <v>44532.643761574072</v>
      </c>
      <c r="X330">
        <v>123</v>
      </c>
      <c r="Y330">
        <v>60</v>
      </c>
      <c r="Z330">
        <v>0</v>
      </c>
      <c r="AA330">
        <v>60</v>
      </c>
      <c r="AB330">
        <v>0</v>
      </c>
      <c r="AC330">
        <v>22</v>
      </c>
      <c r="AD330">
        <v>15</v>
      </c>
      <c r="AE330">
        <v>0</v>
      </c>
      <c r="AF330">
        <v>0</v>
      </c>
      <c r="AG330">
        <v>0</v>
      </c>
      <c r="AH330" t="s">
        <v>163</v>
      </c>
      <c r="AI330" s="1">
        <v>44532.669108796297</v>
      </c>
      <c r="AJ330">
        <v>169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15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826</v>
      </c>
      <c r="B331" t="s">
        <v>80</v>
      </c>
      <c r="C331" t="s">
        <v>822</v>
      </c>
      <c r="D331" t="s">
        <v>82</v>
      </c>
      <c r="E331" s="2" t="str">
        <f>HYPERLINK("capsilon://?command=openfolder&amp;siteaddress=FAM.docvelocity-na8.net&amp;folderid=FX3FD72418-23C2-9F41-A3AD-55FD6FF17482","FX21119710")</f>
        <v>FX21119710</v>
      </c>
      <c r="F331" t="s">
        <v>19</v>
      </c>
      <c r="G331" t="s">
        <v>19</v>
      </c>
      <c r="H331" t="s">
        <v>83</v>
      </c>
      <c r="I331" t="s">
        <v>827</v>
      </c>
      <c r="J331">
        <v>52</v>
      </c>
      <c r="K331" t="s">
        <v>85</v>
      </c>
      <c r="L331" t="s">
        <v>86</v>
      </c>
      <c r="M331" t="s">
        <v>87</v>
      </c>
      <c r="N331">
        <v>1</v>
      </c>
      <c r="O331" s="1">
        <v>44532.592824074076</v>
      </c>
      <c r="P331" s="1">
        <v>44532.741782407407</v>
      </c>
      <c r="Q331">
        <v>12332</v>
      </c>
      <c r="R331">
        <v>538</v>
      </c>
      <c r="S331" t="b">
        <v>0</v>
      </c>
      <c r="T331" t="s">
        <v>88</v>
      </c>
      <c r="U331" t="b">
        <v>0</v>
      </c>
      <c r="V331" t="s">
        <v>155</v>
      </c>
      <c r="W331" s="1">
        <v>44532.741782407407</v>
      </c>
      <c r="X331">
        <v>372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52</v>
      </c>
      <c r="AE331">
        <v>47</v>
      </c>
      <c r="AF331">
        <v>0</v>
      </c>
      <c r="AG331">
        <v>2</v>
      </c>
      <c r="AH331" t="s">
        <v>88</v>
      </c>
      <c r="AI331" t="s">
        <v>88</v>
      </c>
      <c r="AJ331" t="s">
        <v>88</v>
      </c>
      <c r="AK331" t="s">
        <v>88</v>
      </c>
      <c r="AL331" t="s">
        <v>88</v>
      </c>
      <c r="AM331" t="s">
        <v>88</v>
      </c>
      <c r="AN331" t="s">
        <v>88</v>
      </c>
      <c r="AO331" t="s">
        <v>88</v>
      </c>
      <c r="AP331" t="s">
        <v>88</v>
      </c>
      <c r="AQ331" t="s">
        <v>88</v>
      </c>
      <c r="AR331" t="s">
        <v>88</v>
      </c>
      <c r="AS331" t="s">
        <v>88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828</v>
      </c>
      <c r="B332" t="s">
        <v>80</v>
      </c>
      <c r="C332" t="s">
        <v>822</v>
      </c>
      <c r="D332" t="s">
        <v>82</v>
      </c>
      <c r="E332" s="2" t="str">
        <f>HYPERLINK("capsilon://?command=openfolder&amp;siteaddress=FAM.docvelocity-na8.net&amp;folderid=FX3FD72418-23C2-9F41-A3AD-55FD6FF17482","FX21119710")</f>
        <v>FX21119710</v>
      </c>
      <c r="F332" t="s">
        <v>19</v>
      </c>
      <c r="G332" t="s">
        <v>19</v>
      </c>
      <c r="H332" t="s">
        <v>83</v>
      </c>
      <c r="I332" t="s">
        <v>829</v>
      </c>
      <c r="J332">
        <v>32</v>
      </c>
      <c r="K332" t="s">
        <v>85</v>
      </c>
      <c r="L332" t="s">
        <v>86</v>
      </c>
      <c r="M332" t="s">
        <v>87</v>
      </c>
      <c r="N332">
        <v>2</v>
      </c>
      <c r="O332" s="1">
        <v>44532.592951388891</v>
      </c>
      <c r="P332" s="1">
        <v>44532.671168981484</v>
      </c>
      <c r="Q332">
        <v>6386</v>
      </c>
      <c r="R332">
        <v>372</v>
      </c>
      <c r="S332" t="b">
        <v>0</v>
      </c>
      <c r="T332" t="s">
        <v>88</v>
      </c>
      <c r="U332" t="b">
        <v>0</v>
      </c>
      <c r="V332" t="s">
        <v>265</v>
      </c>
      <c r="W332" s="1">
        <v>44532.647210648145</v>
      </c>
      <c r="X332">
        <v>195</v>
      </c>
      <c r="Y332">
        <v>46</v>
      </c>
      <c r="Z332">
        <v>0</v>
      </c>
      <c r="AA332">
        <v>46</v>
      </c>
      <c r="AB332">
        <v>0</v>
      </c>
      <c r="AC332">
        <v>34</v>
      </c>
      <c r="AD332">
        <v>-14</v>
      </c>
      <c r="AE332">
        <v>0</v>
      </c>
      <c r="AF332">
        <v>0</v>
      </c>
      <c r="AG332">
        <v>0</v>
      </c>
      <c r="AH332" t="s">
        <v>163</v>
      </c>
      <c r="AI332" s="1">
        <v>44532.671168981484</v>
      </c>
      <c r="AJ332">
        <v>177</v>
      </c>
      <c r="AK332">
        <v>1</v>
      </c>
      <c r="AL332">
        <v>0</v>
      </c>
      <c r="AM332">
        <v>1</v>
      </c>
      <c r="AN332">
        <v>0</v>
      </c>
      <c r="AO332">
        <v>1</v>
      </c>
      <c r="AP332">
        <v>-15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830</v>
      </c>
      <c r="B333" t="s">
        <v>80</v>
      </c>
      <c r="C333" t="s">
        <v>822</v>
      </c>
      <c r="D333" t="s">
        <v>82</v>
      </c>
      <c r="E333" s="2" t="str">
        <f>HYPERLINK("capsilon://?command=openfolder&amp;siteaddress=FAM.docvelocity-na8.net&amp;folderid=FX3FD72418-23C2-9F41-A3AD-55FD6FF17482","FX21119710")</f>
        <v>FX21119710</v>
      </c>
      <c r="F333" t="s">
        <v>19</v>
      </c>
      <c r="G333" t="s">
        <v>19</v>
      </c>
      <c r="H333" t="s">
        <v>83</v>
      </c>
      <c r="I333" t="s">
        <v>831</v>
      </c>
      <c r="J333">
        <v>32</v>
      </c>
      <c r="K333" t="s">
        <v>85</v>
      </c>
      <c r="L333" t="s">
        <v>86</v>
      </c>
      <c r="M333" t="s">
        <v>87</v>
      </c>
      <c r="N333">
        <v>2</v>
      </c>
      <c r="O333" s="1">
        <v>44532.593900462962</v>
      </c>
      <c r="P333" s="1">
        <v>44532.67460648148</v>
      </c>
      <c r="Q333">
        <v>6227</v>
      </c>
      <c r="R333">
        <v>746</v>
      </c>
      <c r="S333" t="b">
        <v>0</v>
      </c>
      <c r="T333" t="s">
        <v>88</v>
      </c>
      <c r="U333" t="b">
        <v>0</v>
      </c>
      <c r="V333" t="s">
        <v>151</v>
      </c>
      <c r="W333" s="1">
        <v>44532.651064814818</v>
      </c>
      <c r="X333">
        <v>345</v>
      </c>
      <c r="Y333">
        <v>55</v>
      </c>
      <c r="Z333">
        <v>0</v>
      </c>
      <c r="AA333">
        <v>55</v>
      </c>
      <c r="AB333">
        <v>0</v>
      </c>
      <c r="AC333">
        <v>44</v>
      </c>
      <c r="AD333">
        <v>-23</v>
      </c>
      <c r="AE333">
        <v>0</v>
      </c>
      <c r="AF333">
        <v>0</v>
      </c>
      <c r="AG333">
        <v>0</v>
      </c>
      <c r="AH333" t="s">
        <v>100</v>
      </c>
      <c r="AI333" s="1">
        <v>44532.67460648148</v>
      </c>
      <c r="AJ333">
        <v>52</v>
      </c>
      <c r="AK333">
        <v>1</v>
      </c>
      <c r="AL333">
        <v>0</v>
      </c>
      <c r="AM333">
        <v>1</v>
      </c>
      <c r="AN333">
        <v>0</v>
      </c>
      <c r="AO333">
        <v>1</v>
      </c>
      <c r="AP333">
        <v>-24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832</v>
      </c>
      <c r="B334" t="s">
        <v>80</v>
      </c>
      <c r="C334" t="s">
        <v>822</v>
      </c>
      <c r="D334" t="s">
        <v>82</v>
      </c>
      <c r="E334" s="2" t="str">
        <f>HYPERLINK("capsilon://?command=openfolder&amp;siteaddress=FAM.docvelocity-na8.net&amp;folderid=FX3FD72418-23C2-9F41-A3AD-55FD6FF17482","FX21119710")</f>
        <v>FX21119710</v>
      </c>
      <c r="F334" t="s">
        <v>19</v>
      </c>
      <c r="G334" t="s">
        <v>19</v>
      </c>
      <c r="H334" t="s">
        <v>83</v>
      </c>
      <c r="I334" t="s">
        <v>833</v>
      </c>
      <c r="J334">
        <v>32</v>
      </c>
      <c r="K334" t="s">
        <v>85</v>
      </c>
      <c r="L334" t="s">
        <v>86</v>
      </c>
      <c r="M334" t="s">
        <v>87</v>
      </c>
      <c r="N334">
        <v>2</v>
      </c>
      <c r="O334" s="1">
        <v>44532.594155092593</v>
      </c>
      <c r="P334" s="1">
        <v>44532.673009259262</v>
      </c>
      <c r="Q334">
        <v>6505</v>
      </c>
      <c r="R334">
        <v>308</v>
      </c>
      <c r="S334" t="b">
        <v>0</v>
      </c>
      <c r="T334" t="s">
        <v>88</v>
      </c>
      <c r="U334" t="b">
        <v>0</v>
      </c>
      <c r="V334" t="s">
        <v>265</v>
      </c>
      <c r="W334" s="1">
        <v>44532.648854166669</v>
      </c>
      <c r="X334">
        <v>141</v>
      </c>
      <c r="Y334">
        <v>46</v>
      </c>
      <c r="Z334">
        <v>0</v>
      </c>
      <c r="AA334">
        <v>46</v>
      </c>
      <c r="AB334">
        <v>0</v>
      </c>
      <c r="AC334">
        <v>33</v>
      </c>
      <c r="AD334">
        <v>-14</v>
      </c>
      <c r="AE334">
        <v>0</v>
      </c>
      <c r="AF334">
        <v>0</v>
      </c>
      <c r="AG334">
        <v>0</v>
      </c>
      <c r="AH334" t="s">
        <v>163</v>
      </c>
      <c r="AI334" s="1">
        <v>44532.673009259262</v>
      </c>
      <c r="AJ334">
        <v>158</v>
      </c>
      <c r="AK334">
        <v>1</v>
      </c>
      <c r="AL334">
        <v>0</v>
      </c>
      <c r="AM334">
        <v>1</v>
      </c>
      <c r="AN334">
        <v>0</v>
      </c>
      <c r="AO334">
        <v>1</v>
      </c>
      <c r="AP334">
        <v>-15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834</v>
      </c>
      <c r="B335" t="s">
        <v>80</v>
      </c>
      <c r="C335" t="s">
        <v>822</v>
      </c>
      <c r="D335" t="s">
        <v>82</v>
      </c>
      <c r="E335" s="2" t="str">
        <f>HYPERLINK("capsilon://?command=openfolder&amp;siteaddress=FAM.docvelocity-na8.net&amp;folderid=FX3FD72418-23C2-9F41-A3AD-55FD6FF17482","FX21119710")</f>
        <v>FX21119710</v>
      </c>
      <c r="F335" t="s">
        <v>19</v>
      </c>
      <c r="G335" t="s">
        <v>19</v>
      </c>
      <c r="H335" t="s">
        <v>83</v>
      </c>
      <c r="I335" t="s">
        <v>835</v>
      </c>
      <c r="J335">
        <v>32</v>
      </c>
      <c r="K335" t="s">
        <v>85</v>
      </c>
      <c r="L335" t="s">
        <v>86</v>
      </c>
      <c r="M335" t="s">
        <v>87</v>
      </c>
      <c r="N335">
        <v>2</v>
      </c>
      <c r="O335" s="1">
        <v>44532.594976851855</v>
      </c>
      <c r="P335" s="1">
        <v>44532.674664351849</v>
      </c>
      <c r="Q335">
        <v>6603</v>
      </c>
      <c r="R335">
        <v>282</v>
      </c>
      <c r="S335" t="b">
        <v>0</v>
      </c>
      <c r="T335" t="s">
        <v>88</v>
      </c>
      <c r="U335" t="b">
        <v>0</v>
      </c>
      <c r="V335" t="s">
        <v>265</v>
      </c>
      <c r="W335" s="1">
        <v>44532.650347222225</v>
      </c>
      <c r="X335">
        <v>129</v>
      </c>
      <c r="Y335">
        <v>46</v>
      </c>
      <c r="Z335">
        <v>0</v>
      </c>
      <c r="AA335">
        <v>46</v>
      </c>
      <c r="AB335">
        <v>0</v>
      </c>
      <c r="AC335">
        <v>28</v>
      </c>
      <c r="AD335">
        <v>-14</v>
      </c>
      <c r="AE335">
        <v>0</v>
      </c>
      <c r="AF335">
        <v>0</v>
      </c>
      <c r="AG335">
        <v>0</v>
      </c>
      <c r="AH335" t="s">
        <v>163</v>
      </c>
      <c r="AI335" s="1">
        <v>44532.674664351849</v>
      </c>
      <c r="AJ335">
        <v>142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-15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836</v>
      </c>
      <c r="B336" t="s">
        <v>80</v>
      </c>
      <c r="C336" t="s">
        <v>822</v>
      </c>
      <c r="D336" t="s">
        <v>82</v>
      </c>
      <c r="E336" s="2" t="str">
        <f>HYPERLINK("capsilon://?command=openfolder&amp;siteaddress=FAM.docvelocity-na8.net&amp;folderid=FX3FD72418-23C2-9F41-A3AD-55FD6FF17482","FX21119710")</f>
        <v>FX21119710</v>
      </c>
      <c r="F336" t="s">
        <v>19</v>
      </c>
      <c r="G336" t="s">
        <v>19</v>
      </c>
      <c r="H336" t="s">
        <v>83</v>
      </c>
      <c r="I336" t="s">
        <v>837</v>
      </c>
      <c r="J336">
        <v>42</v>
      </c>
      <c r="K336" t="s">
        <v>85</v>
      </c>
      <c r="L336" t="s">
        <v>86</v>
      </c>
      <c r="M336" t="s">
        <v>87</v>
      </c>
      <c r="N336">
        <v>1</v>
      </c>
      <c r="O336" s="1">
        <v>44532.595451388886</v>
      </c>
      <c r="P336" s="1">
        <v>44532.744375000002</v>
      </c>
      <c r="Q336">
        <v>12566</v>
      </c>
      <c r="R336">
        <v>301</v>
      </c>
      <c r="S336" t="b">
        <v>0</v>
      </c>
      <c r="T336" t="s">
        <v>88</v>
      </c>
      <c r="U336" t="b">
        <v>0</v>
      </c>
      <c r="V336" t="s">
        <v>155</v>
      </c>
      <c r="W336" s="1">
        <v>44532.744375000002</v>
      </c>
      <c r="X336">
        <v>212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42</v>
      </c>
      <c r="AE336">
        <v>37</v>
      </c>
      <c r="AF336">
        <v>0</v>
      </c>
      <c r="AG336">
        <v>2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838</v>
      </c>
      <c r="B337" t="s">
        <v>80</v>
      </c>
      <c r="C337" t="s">
        <v>839</v>
      </c>
      <c r="D337" t="s">
        <v>82</v>
      </c>
      <c r="E337" s="2" t="str">
        <f>HYPERLINK("capsilon://?command=openfolder&amp;siteaddress=FAM.docvelocity-na8.net&amp;folderid=FX97FE9865-225F-F8F7-24E5-6A64D1190A2A","FX211250")</f>
        <v>FX211250</v>
      </c>
      <c r="F337" t="s">
        <v>19</v>
      </c>
      <c r="G337" t="s">
        <v>19</v>
      </c>
      <c r="H337" t="s">
        <v>83</v>
      </c>
      <c r="I337" t="s">
        <v>840</v>
      </c>
      <c r="J337">
        <v>28</v>
      </c>
      <c r="K337" t="s">
        <v>85</v>
      </c>
      <c r="L337" t="s">
        <v>86</v>
      </c>
      <c r="M337" t="s">
        <v>87</v>
      </c>
      <c r="N337">
        <v>2</v>
      </c>
      <c r="O337" s="1">
        <v>44532.595729166664</v>
      </c>
      <c r="P337" s="1">
        <v>44532.675810185188</v>
      </c>
      <c r="Q337">
        <v>6642</v>
      </c>
      <c r="R337">
        <v>277</v>
      </c>
      <c r="S337" t="b">
        <v>0</v>
      </c>
      <c r="T337" t="s">
        <v>88</v>
      </c>
      <c r="U337" t="b">
        <v>0</v>
      </c>
      <c r="V337" t="s">
        <v>265</v>
      </c>
      <c r="W337" s="1">
        <v>44532.651307870372</v>
      </c>
      <c r="X337">
        <v>48</v>
      </c>
      <c r="Y337">
        <v>21</v>
      </c>
      <c r="Z337">
        <v>0</v>
      </c>
      <c r="AA337">
        <v>21</v>
      </c>
      <c r="AB337">
        <v>0</v>
      </c>
      <c r="AC337">
        <v>1</v>
      </c>
      <c r="AD337">
        <v>7</v>
      </c>
      <c r="AE337">
        <v>0</v>
      </c>
      <c r="AF337">
        <v>0</v>
      </c>
      <c r="AG337">
        <v>0</v>
      </c>
      <c r="AH337" t="s">
        <v>109</v>
      </c>
      <c r="AI337" s="1">
        <v>44532.675810185188</v>
      </c>
      <c r="AJ337">
        <v>229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7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841</v>
      </c>
      <c r="B338" t="s">
        <v>80</v>
      </c>
      <c r="C338" t="s">
        <v>839</v>
      </c>
      <c r="D338" t="s">
        <v>82</v>
      </c>
      <c r="E338" s="2" t="str">
        <f>HYPERLINK("capsilon://?command=openfolder&amp;siteaddress=FAM.docvelocity-na8.net&amp;folderid=FX97FE9865-225F-F8F7-24E5-6A64D1190A2A","FX211250")</f>
        <v>FX211250</v>
      </c>
      <c r="F338" t="s">
        <v>19</v>
      </c>
      <c r="G338" t="s">
        <v>19</v>
      </c>
      <c r="H338" t="s">
        <v>83</v>
      </c>
      <c r="I338" t="s">
        <v>842</v>
      </c>
      <c r="J338">
        <v>28</v>
      </c>
      <c r="K338" t="s">
        <v>85</v>
      </c>
      <c r="L338" t="s">
        <v>86</v>
      </c>
      <c r="M338" t="s">
        <v>87</v>
      </c>
      <c r="N338">
        <v>2</v>
      </c>
      <c r="O338" s="1">
        <v>44532.596736111111</v>
      </c>
      <c r="P338" s="1">
        <v>44532.676817129628</v>
      </c>
      <c r="Q338">
        <v>6683</v>
      </c>
      <c r="R338">
        <v>236</v>
      </c>
      <c r="S338" t="b">
        <v>0</v>
      </c>
      <c r="T338" t="s">
        <v>88</v>
      </c>
      <c r="U338" t="b">
        <v>0</v>
      </c>
      <c r="V338" t="s">
        <v>265</v>
      </c>
      <c r="W338" s="1">
        <v>44532.65185185185</v>
      </c>
      <c r="X338">
        <v>46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100</v>
      </c>
      <c r="AI338" s="1">
        <v>44532.676817129628</v>
      </c>
      <c r="AJ338">
        <v>190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843</v>
      </c>
      <c r="B339" t="s">
        <v>80</v>
      </c>
      <c r="C339" t="s">
        <v>839</v>
      </c>
      <c r="D339" t="s">
        <v>82</v>
      </c>
      <c r="E339" s="2" t="str">
        <f>HYPERLINK("capsilon://?command=openfolder&amp;siteaddress=FAM.docvelocity-na8.net&amp;folderid=FX97FE9865-225F-F8F7-24E5-6A64D1190A2A","FX211250")</f>
        <v>FX211250</v>
      </c>
      <c r="F339" t="s">
        <v>19</v>
      </c>
      <c r="G339" t="s">
        <v>19</v>
      </c>
      <c r="H339" t="s">
        <v>83</v>
      </c>
      <c r="I339" t="s">
        <v>844</v>
      </c>
      <c r="J339">
        <v>63</v>
      </c>
      <c r="K339" t="s">
        <v>85</v>
      </c>
      <c r="L339" t="s">
        <v>86</v>
      </c>
      <c r="M339" t="s">
        <v>87</v>
      </c>
      <c r="N339">
        <v>1</v>
      </c>
      <c r="O339" s="1">
        <v>44532.597986111112</v>
      </c>
      <c r="P339" s="1">
        <v>44532.746168981481</v>
      </c>
      <c r="Q339">
        <v>12604</v>
      </c>
      <c r="R339">
        <v>199</v>
      </c>
      <c r="S339" t="b">
        <v>0</v>
      </c>
      <c r="T339" t="s">
        <v>88</v>
      </c>
      <c r="U339" t="b">
        <v>0</v>
      </c>
      <c r="V339" t="s">
        <v>155</v>
      </c>
      <c r="W339" s="1">
        <v>44532.746168981481</v>
      </c>
      <c r="X339">
        <v>134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63</v>
      </c>
      <c r="AE339">
        <v>58</v>
      </c>
      <c r="AF339">
        <v>0</v>
      </c>
      <c r="AG339">
        <v>3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845</v>
      </c>
      <c r="B340" t="s">
        <v>80</v>
      </c>
      <c r="C340" t="s">
        <v>846</v>
      </c>
      <c r="D340" t="s">
        <v>82</v>
      </c>
      <c r="E340" s="2" t="str">
        <f>HYPERLINK("capsilon://?command=openfolder&amp;siteaddress=FAM.docvelocity-na8.net&amp;folderid=FX9B799B5B-5297-45C8-C7F7-2173DAFD42E5","FX211114430")</f>
        <v>FX211114430</v>
      </c>
      <c r="F340" t="s">
        <v>19</v>
      </c>
      <c r="G340" t="s">
        <v>19</v>
      </c>
      <c r="H340" t="s">
        <v>83</v>
      </c>
      <c r="I340" t="s">
        <v>847</v>
      </c>
      <c r="J340">
        <v>76</v>
      </c>
      <c r="K340" t="s">
        <v>85</v>
      </c>
      <c r="L340" t="s">
        <v>86</v>
      </c>
      <c r="M340" t="s">
        <v>87</v>
      </c>
      <c r="N340">
        <v>2</v>
      </c>
      <c r="O340" s="1">
        <v>44532.598194444443</v>
      </c>
      <c r="P340" s="1">
        <v>44532.678877314815</v>
      </c>
      <c r="Q340">
        <v>6124</v>
      </c>
      <c r="R340">
        <v>847</v>
      </c>
      <c r="S340" t="b">
        <v>0</v>
      </c>
      <c r="T340" t="s">
        <v>88</v>
      </c>
      <c r="U340" t="b">
        <v>0</v>
      </c>
      <c r="V340" t="s">
        <v>151</v>
      </c>
      <c r="W340" s="1">
        <v>44532.656921296293</v>
      </c>
      <c r="X340">
        <v>478</v>
      </c>
      <c r="Y340">
        <v>64</v>
      </c>
      <c r="Z340">
        <v>0</v>
      </c>
      <c r="AA340">
        <v>64</v>
      </c>
      <c r="AB340">
        <v>0</v>
      </c>
      <c r="AC340">
        <v>22</v>
      </c>
      <c r="AD340">
        <v>12</v>
      </c>
      <c r="AE340">
        <v>0</v>
      </c>
      <c r="AF340">
        <v>0</v>
      </c>
      <c r="AG340">
        <v>0</v>
      </c>
      <c r="AH340" t="s">
        <v>163</v>
      </c>
      <c r="AI340" s="1">
        <v>44532.678877314815</v>
      </c>
      <c r="AJ340">
        <v>363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12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848</v>
      </c>
      <c r="B341" t="s">
        <v>80</v>
      </c>
      <c r="C341" t="s">
        <v>790</v>
      </c>
      <c r="D341" t="s">
        <v>82</v>
      </c>
      <c r="E341" s="2" t="str">
        <f>HYPERLINK("capsilon://?command=openfolder&amp;siteaddress=FAM.docvelocity-na8.net&amp;folderid=FXFF32614E-5556-B436-A184-0064A6BFA356","FX2112116")</f>
        <v>FX2112116</v>
      </c>
      <c r="F341" t="s">
        <v>19</v>
      </c>
      <c r="G341" t="s">
        <v>19</v>
      </c>
      <c r="H341" t="s">
        <v>83</v>
      </c>
      <c r="I341" t="s">
        <v>791</v>
      </c>
      <c r="J341">
        <v>247</v>
      </c>
      <c r="K341" t="s">
        <v>85</v>
      </c>
      <c r="L341" t="s">
        <v>86</v>
      </c>
      <c r="M341" t="s">
        <v>87</v>
      </c>
      <c r="N341">
        <v>2</v>
      </c>
      <c r="O341" s="1">
        <v>44532.59983796296</v>
      </c>
      <c r="P341" s="1">
        <v>44532.770856481482</v>
      </c>
      <c r="Q341">
        <v>5668</v>
      </c>
      <c r="R341">
        <v>9108</v>
      </c>
      <c r="S341" t="b">
        <v>0</v>
      </c>
      <c r="T341" t="s">
        <v>88</v>
      </c>
      <c r="U341" t="b">
        <v>1</v>
      </c>
      <c r="V341" t="s">
        <v>162</v>
      </c>
      <c r="W341" s="1">
        <v>44532.69866898148</v>
      </c>
      <c r="X341">
        <v>6448</v>
      </c>
      <c r="Y341">
        <v>286</v>
      </c>
      <c r="Z341">
        <v>0</v>
      </c>
      <c r="AA341">
        <v>286</v>
      </c>
      <c r="AB341">
        <v>0</v>
      </c>
      <c r="AC341">
        <v>206</v>
      </c>
      <c r="AD341">
        <v>-39</v>
      </c>
      <c r="AE341">
        <v>0</v>
      </c>
      <c r="AF341">
        <v>0</v>
      </c>
      <c r="AG341">
        <v>0</v>
      </c>
      <c r="AH341" t="s">
        <v>167</v>
      </c>
      <c r="AI341" s="1">
        <v>44532.770856481482</v>
      </c>
      <c r="AJ341">
        <v>2510</v>
      </c>
      <c r="AK341">
        <v>9</v>
      </c>
      <c r="AL341">
        <v>0</v>
      </c>
      <c r="AM341">
        <v>9</v>
      </c>
      <c r="AN341">
        <v>0</v>
      </c>
      <c r="AO341">
        <v>9</v>
      </c>
      <c r="AP341">
        <v>-48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849</v>
      </c>
      <c r="B342" t="s">
        <v>80</v>
      </c>
      <c r="C342" t="s">
        <v>850</v>
      </c>
      <c r="D342" t="s">
        <v>82</v>
      </c>
      <c r="E342" s="2" t="str">
        <f>HYPERLINK("capsilon://?command=openfolder&amp;siteaddress=FAM.docvelocity-na8.net&amp;folderid=FXE4E25E74-0DFE-DB31-C283-ECDEAB27F708","FX21119585")</f>
        <v>FX21119585</v>
      </c>
      <c r="F342" t="s">
        <v>19</v>
      </c>
      <c r="G342" t="s">
        <v>19</v>
      </c>
      <c r="H342" t="s">
        <v>83</v>
      </c>
      <c r="I342" t="s">
        <v>851</v>
      </c>
      <c r="J342">
        <v>28</v>
      </c>
      <c r="K342" t="s">
        <v>85</v>
      </c>
      <c r="L342" t="s">
        <v>86</v>
      </c>
      <c r="M342" t="s">
        <v>87</v>
      </c>
      <c r="N342">
        <v>2</v>
      </c>
      <c r="O342" s="1">
        <v>44532.600208333337</v>
      </c>
      <c r="P342" s="1">
        <v>44532.679293981484</v>
      </c>
      <c r="Q342">
        <v>6426</v>
      </c>
      <c r="R342">
        <v>407</v>
      </c>
      <c r="S342" t="b">
        <v>0</v>
      </c>
      <c r="T342" t="s">
        <v>88</v>
      </c>
      <c r="U342" t="b">
        <v>0</v>
      </c>
      <c r="V342" t="s">
        <v>265</v>
      </c>
      <c r="W342" s="1">
        <v>44532.654386574075</v>
      </c>
      <c r="X342">
        <v>184</v>
      </c>
      <c r="Y342">
        <v>21</v>
      </c>
      <c r="Z342">
        <v>0</v>
      </c>
      <c r="AA342">
        <v>21</v>
      </c>
      <c r="AB342">
        <v>0</v>
      </c>
      <c r="AC342">
        <v>6</v>
      </c>
      <c r="AD342">
        <v>7</v>
      </c>
      <c r="AE342">
        <v>0</v>
      </c>
      <c r="AF342">
        <v>0</v>
      </c>
      <c r="AG342">
        <v>0</v>
      </c>
      <c r="AH342" t="s">
        <v>100</v>
      </c>
      <c r="AI342" s="1">
        <v>44532.679293981484</v>
      </c>
      <c r="AJ342">
        <v>213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7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852</v>
      </c>
      <c r="B343" t="s">
        <v>80</v>
      </c>
      <c r="C343" t="s">
        <v>850</v>
      </c>
      <c r="D343" t="s">
        <v>82</v>
      </c>
      <c r="E343" s="2" t="str">
        <f>HYPERLINK("capsilon://?command=openfolder&amp;siteaddress=FAM.docvelocity-na8.net&amp;folderid=FXE4E25E74-0DFE-DB31-C283-ECDEAB27F708","FX21119585")</f>
        <v>FX21119585</v>
      </c>
      <c r="F343" t="s">
        <v>19</v>
      </c>
      <c r="G343" t="s">
        <v>19</v>
      </c>
      <c r="H343" t="s">
        <v>83</v>
      </c>
      <c r="I343" t="s">
        <v>853</v>
      </c>
      <c r="J343">
        <v>49</v>
      </c>
      <c r="K343" t="s">
        <v>85</v>
      </c>
      <c r="L343" t="s">
        <v>86</v>
      </c>
      <c r="M343" t="s">
        <v>87</v>
      </c>
      <c r="N343">
        <v>2</v>
      </c>
      <c r="O343" s="1">
        <v>44532.600659722222</v>
      </c>
      <c r="P343" s="1">
        <v>44532.679849537039</v>
      </c>
      <c r="Q343">
        <v>6411</v>
      </c>
      <c r="R343">
        <v>431</v>
      </c>
      <c r="S343" t="b">
        <v>0</v>
      </c>
      <c r="T343" t="s">
        <v>88</v>
      </c>
      <c r="U343" t="b">
        <v>0</v>
      </c>
      <c r="V343" t="s">
        <v>265</v>
      </c>
      <c r="W343" s="1">
        <v>44532.6565162037</v>
      </c>
      <c r="X343">
        <v>183</v>
      </c>
      <c r="Y343">
        <v>44</v>
      </c>
      <c r="Z343">
        <v>0</v>
      </c>
      <c r="AA343">
        <v>44</v>
      </c>
      <c r="AB343">
        <v>0</v>
      </c>
      <c r="AC343">
        <v>23</v>
      </c>
      <c r="AD343">
        <v>5</v>
      </c>
      <c r="AE343">
        <v>0</v>
      </c>
      <c r="AF343">
        <v>0</v>
      </c>
      <c r="AG343">
        <v>0</v>
      </c>
      <c r="AH343" t="s">
        <v>109</v>
      </c>
      <c r="AI343" s="1">
        <v>44532.679849537039</v>
      </c>
      <c r="AJ343">
        <v>248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854</v>
      </c>
      <c r="B344" t="s">
        <v>80</v>
      </c>
      <c r="C344" t="s">
        <v>855</v>
      </c>
      <c r="D344" t="s">
        <v>82</v>
      </c>
      <c r="E344" s="2" t="str">
        <f>HYPERLINK("capsilon://?command=openfolder&amp;siteaddress=FAM.docvelocity-na8.net&amp;folderid=FX5ABFBD6D-81E1-E487-54B2-E6B18D9FA9E9","FX21123304")</f>
        <v>FX21123304</v>
      </c>
      <c r="F344" t="s">
        <v>19</v>
      </c>
      <c r="G344" t="s">
        <v>19</v>
      </c>
      <c r="H344" t="s">
        <v>83</v>
      </c>
      <c r="I344" t="s">
        <v>856</v>
      </c>
      <c r="J344">
        <v>60</v>
      </c>
      <c r="K344" t="s">
        <v>85</v>
      </c>
      <c r="L344" t="s">
        <v>86</v>
      </c>
      <c r="M344" t="s">
        <v>87</v>
      </c>
      <c r="N344">
        <v>1</v>
      </c>
      <c r="O344" s="1">
        <v>44532.611504629633</v>
      </c>
      <c r="P344" s="1">
        <v>44532.747615740744</v>
      </c>
      <c r="Q344">
        <v>11595</v>
      </c>
      <c r="R344">
        <v>165</v>
      </c>
      <c r="S344" t="b">
        <v>0</v>
      </c>
      <c r="T344" t="s">
        <v>88</v>
      </c>
      <c r="U344" t="b">
        <v>0</v>
      </c>
      <c r="V344" t="s">
        <v>155</v>
      </c>
      <c r="W344" s="1">
        <v>44532.747615740744</v>
      </c>
      <c r="X344">
        <v>100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60</v>
      </c>
      <c r="AE344">
        <v>48</v>
      </c>
      <c r="AF344">
        <v>0</v>
      </c>
      <c r="AG344">
        <v>4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857</v>
      </c>
      <c r="B345" t="s">
        <v>80</v>
      </c>
      <c r="C345" t="s">
        <v>81</v>
      </c>
      <c r="D345" t="s">
        <v>82</v>
      </c>
      <c r="E345" s="2" t="str">
        <f>HYPERLINK("capsilon://?command=openfolder&amp;siteaddress=FAM.docvelocity-na8.net&amp;folderid=FX63761464-F011-CC45-456A-FD4FB7F15B67","FX21113352")</f>
        <v>FX21113352</v>
      </c>
      <c r="F345" t="s">
        <v>19</v>
      </c>
      <c r="G345" t="s">
        <v>19</v>
      </c>
      <c r="H345" t="s">
        <v>83</v>
      </c>
      <c r="I345" t="s">
        <v>84</v>
      </c>
      <c r="J345">
        <v>38</v>
      </c>
      <c r="K345" t="s">
        <v>85</v>
      </c>
      <c r="L345" t="s">
        <v>86</v>
      </c>
      <c r="M345" t="s">
        <v>87</v>
      </c>
      <c r="N345">
        <v>2</v>
      </c>
      <c r="O345" s="1">
        <v>44532.61478009259</v>
      </c>
      <c r="P345" s="1">
        <v>44533.162800925929</v>
      </c>
      <c r="Q345">
        <v>46344</v>
      </c>
      <c r="R345">
        <v>1005</v>
      </c>
      <c r="S345" t="b">
        <v>0</v>
      </c>
      <c r="T345" t="s">
        <v>88</v>
      </c>
      <c r="U345" t="b">
        <v>0</v>
      </c>
      <c r="V345" t="s">
        <v>337</v>
      </c>
      <c r="W345" s="1">
        <v>44532.730624999997</v>
      </c>
      <c r="X345">
        <v>284</v>
      </c>
      <c r="Y345">
        <v>37</v>
      </c>
      <c r="Z345">
        <v>0</v>
      </c>
      <c r="AA345">
        <v>37</v>
      </c>
      <c r="AB345">
        <v>0</v>
      </c>
      <c r="AC345">
        <v>21</v>
      </c>
      <c r="AD345">
        <v>1</v>
      </c>
      <c r="AE345">
        <v>0</v>
      </c>
      <c r="AF345">
        <v>0</v>
      </c>
      <c r="AG345">
        <v>0</v>
      </c>
      <c r="AH345" t="s">
        <v>95</v>
      </c>
      <c r="AI345" s="1">
        <v>44533.162800925929</v>
      </c>
      <c r="AJ345">
        <v>256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37</v>
      </c>
      <c r="AR345">
        <v>0</v>
      </c>
      <c r="AS345">
        <v>2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858</v>
      </c>
      <c r="B346" t="s">
        <v>80</v>
      </c>
      <c r="C346" t="s">
        <v>552</v>
      </c>
      <c r="D346" t="s">
        <v>82</v>
      </c>
      <c r="E346" s="2" t="str">
        <f>HYPERLINK("capsilon://?command=openfolder&amp;siteaddress=FAM.docvelocity-na8.net&amp;folderid=FXCA52ECD6-D3B9-DA77-56A4-D23334CFD821","FX211291")</f>
        <v>FX211291</v>
      </c>
      <c r="F346" t="s">
        <v>19</v>
      </c>
      <c r="G346" t="s">
        <v>19</v>
      </c>
      <c r="H346" t="s">
        <v>83</v>
      </c>
      <c r="I346" t="s">
        <v>859</v>
      </c>
      <c r="J346">
        <v>30</v>
      </c>
      <c r="K346" t="s">
        <v>85</v>
      </c>
      <c r="L346" t="s">
        <v>86</v>
      </c>
      <c r="M346" t="s">
        <v>87</v>
      </c>
      <c r="N346">
        <v>2</v>
      </c>
      <c r="O346" s="1">
        <v>44532.618402777778</v>
      </c>
      <c r="P346" s="1">
        <v>44532.679895833331</v>
      </c>
      <c r="Q346">
        <v>5172</v>
      </c>
      <c r="R346">
        <v>141</v>
      </c>
      <c r="S346" t="b">
        <v>0</v>
      </c>
      <c r="T346" t="s">
        <v>88</v>
      </c>
      <c r="U346" t="b">
        <v>0</v>
      </c>
      <c r="V346" t="s">
        <v>151</v>
      </c>
      <c r="W346" s="1">
        <v>44532.657638888886</v>
      </c>
      <c r="X346">
        <v>54</v>
      </c>
      <c r="Y346">
        <v>9</v>
      </c>
      <c r="Z346">
        <v>0</v>
      </c>
      <c r="AA346">
        <v>9</v>
      </c>
      <c r="AB346">
        <v>0</v>
      </c>
      <c r="AC346">
        <v>1</v>
      </c>
      <c r="AD346">
        <v>21</v>
      </c>
      <c r="AE346">
        <v>0</v>
      </c>
      <c r="AF346">
        <v>0</v>
      </c>
      <c r="AG346">
        <v>0</v>
      </c>
      <c r="AH346" t="s">
        <v>163</v>
      </c>
      <c r="AI346" s="1">
        <v>44532.679895833331</v>
      </c>
      <c r="AJ346">
        <v>87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21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860</v>
      </c>
      <c r="B347" t="s">
        <v>80</v>
      </c>
      <c r="C347" t="s">
        <v>339</v>
      </c>
      <c r="D347" t="s">
        <v>82</v>
      </c>
      <c r="E347" s="2" t="str">
        <f>HYPERLINK("capsilon://?command=openfolder&amp;siteaddress=FAM.docvelocity-na8.net&amp;folderid=FX343A2F68-74BC-A256-6FBE-89FBC98C4F0A","FX211112904")</f>
        <v>FX211112904</v>
      </c>
      <c r="F347" t="s">
        <v>19</v>
      </c>
      <c r="G347" t="s">
        <v>19</v>
      </c>
      <c r="H347" t="s">
        <v>83</v>
      </c>
      <c r="I347" t="s">
        <v>861</v>
      </c>
      <c r="J347">
        <v>30</v>
      </c>
      <c r="K347" t="s">
        <v>85</v>
      </c>
      <c r="L347" t="s">
        <v>86</v>
      </c>
      <c r="M347" t="s">
        <v>87</v>
      </c>
      <c r="N347">
        <v>2</v>
      </c>
      <c r="O347" s="1">
        <v>44532.626006944447</v>
      </c>
      <c r="P347" s="1">
        <v>44532.681643518517</v>
      </c>
      <c r="Q347">
        <v>4572</v>
      </c>
      <c r="R347">
        <v>235</v>
      </c>
      <c r="S347" t="b">
        <v>0</v>
      </c>
      <c r="T347" t="s">
        <v>88</v>
      </c>
      <c r="U347" t="b">
        <v>0</v>
      </c>
      <c r="V347" t="s">
        <v>265</v>
      </c>
      <c r="W347" s="1">
        <v>44532.657835648148</v>
      </c>
      <c r="X347">
        <v>33</v>
      </c>
      <c r="Y347">
        <v>9</v>
      </c>
      <c r="Z347">
        <v>0</v>
      </c>
      <c r="AA347">
        <v>9</v>
      </c>
      <c r="AB347">
        <v>0</v>
      </c>
      <c r="AC347">
        <v>1</v>
      </c>
      <c r="AD347">
        <v>21</v>
      </c>
      <c r="AE347">
        <v>0</v>
      </c>
      <c r="AF347">
        <v>0</v>
      </c>
      <c r="AG347">
        <v>0</v>
      </c>
      <c r="AH347" t="s">
        <v>100</v>
      </c>
      <c r="AI347" s="1">
        <v>44532.681643518517</v>
      </c>
      <c r="AJ347">
        <v>202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21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862</v>
      </c>
      <c r="B348" t="s">
        <v>80</v>
      </c>
      <c r="C348" t="s">
        <v>92</v>
      </c>
      <c r="D348" t="s">
        <v>82</v>
      </c>
      <c r="E348" s="2" t="str">
        <f>HYPERLINK("capsilon://?command=openfolder&amp;siteaddress=FAM.docvelocity-na8.net&amp;folderid=FXBCBD9A08-B0E8-5913-5186-CB3292E0C85B","FX211114809")</f>
        <v>FX211114809</v>
      </c>
      <c r="F348" t="s">
        <v>19</v>
      </c>
      <c r="G348" t="s">
        <v>19</v>
      </c>
      <c r="H348" t="s">
        <v>83</v>
      </c>
      <c r="I348" t="s">
        <v>93</v>
      </c>
      <c r="J348">
        <v>186</v>
      </c>
      <c r="K348" t="s">
        <v>85</v>
      </c>
      <c r="L348" t="s">
        <v>86</v>
      </c>
      <c r="M348" t="s">
        <v>87</v>
      </c>
      <c r="N348">
        <v>1</v>
      </c>
      <c r="O348" s="1">
        <v>44532.634560185186</v>
      </c>
      <c r="P348" s="1">
        <v>44533.241423611114</v>
      </c>
      <c r="Q348">
        <v>51005</v>
      </c>
      <c r="R348">
        <v>1428</v>
      </c>
      <c r="S348" t="b">
        <v>0</v>
      </c>
      <c r="T348" t="s">
        <v>88</v>
      </c>
      <c r="U348" t="b">
        <v>0</v>
      </c>
      <c r="V348" t="s">
        <v>144</v>
      </c>
      <c r="W348" s="1">
        <v>44533.241423611114</v>
      </c>
      <c r="X348">
        <v>894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186</v>
      </c>
      <c r="AE348">
        <v>148</v>
      </c>
      <c r="AF348">
        <v>0</v>
      </c>
      <c r="AG348">
        <v>14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863</v>
      </c>
      <c r="B349" t="s">
        <v>80</v>
      </c>
      <c r="C349" t="s">
        <v>97</v>
      </c>
      <c r="D349" t="s">
        <v>82</v>
      </c>
      <c r="E349" s="2" t="str">
        <f>HYPERLINK("capsilon://?command=openfolder&amp;siteaddress=FAM.docvelocity-na8.net&amp;folderid=FX243D7599-EBC1-E151-8BF1-CEDF4ABB612B","FX21123297")</f>
        <v>FX21123297</v>
      </c>
      <c r="F349" t="s">
        <v>19</v>
      </c>
      <c r="G349" t="s">
        <v>19</v>
      </c>
      <c r="H349" t="s">
        <v>83</v>
      </c>
      <c r="I349" t="s">
        <v>98</v>
      </c>
      <c r="J349">
        <v>164</v>
      </c>
      <c r="K349" t="s">
        <v>85</v>
      </c>
      <c r="L349" t="s">
        <v>86</v>
      </c>
      <c r="M349" t="s">
        <v>87</v>
      </c>
      <c r="N349">
        <v>1</v>
      </c>
      <c r="O349" s="1">
        <v>44532.634953703702</v>
      </c>
      <c r="P349" s="1">
        <v>44533.255671296298</v>
      </c>
      <c r="Q349">
        <v>51991</v>
      </c>
      <c r="R349">
        <v>1639</v>
      </c>
      <c r="S349" t="b">
        <v>0</v>
      </c>
      <c r="T349" t="s">
        <v>88</v>
      </c>
      <c r="U349" t="b">
        <v>0</v>
      </c>
      <c r="V349" t="s">
        <v>144</v>
      </c>
      <c r="W349" s="1">
        <v>44533.255671296298</v>
      </c>
      <c r="X349">
        <v>1230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164</v>
      </c>
      <c r="AE349">
        <v>137</v>
      </c>
      <c r="AF349">
        <v>0</v>
      </c>
      <c r="AG349">
        <v>22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864</v>
      </c>
      <c r="B350" t="s">
        <v>80</v>
      </c>
      <c r="C350" t="s">
        <v>339</v>
      </c>
      <c r="D350" t="s">
        <v>82</v>
      </c>
      <c r="E350" s="2" t="str">
        <f>HYPERLINK("capsilon://?command=openfolder&amp;siteaddress=FAM.docvelocity-na8.net&amp;folderid=FX343A2F68-74BC-A256-6FBE-89FBC98C4F0A","FX211112904")</f>
        <v>FX211112904</v>
      </c>
      <c r="F350" t="s">
        <v>19</v>
      </c>
      <c r="G350" t="s">
        <v>19</v>
      </c>
      <c r="H350" t="s">
        <v>83</v>
      </c>
      <c r="I350" t="s">
        <v>865</v>
      </c>
      <c r="J350">
        <v>30</v>
      </c>
      <c r="K350" t="s">
        <v>85</v>
      </c>
      <c r="L350" t="s">
        <v>86</v>
      </c>
      <c r="M350" t="s">
        <v>87</v>
      </c>
      <c r="N350">
        <v>2</v>
      </c>
      <c r="O350" s="1">
        <v>44532.640868055554</v>
      </c>
      <c r="P350" s="1">
        <v>44532.681342592594</v>
      </c>
      <c r="Q350">
        <v>3314</v>
      </c>
      <c r="R350">
        <v>183</v>
      </c>
      <c r="S350" t="b">
        <v>0</v>
      </c>
      <c r="T350" t="s">
        <v>88</v>
      </c>
      <c r="U350" t="b">
        <v>0</v>
      </c>
      <c r="V350" t="s">
        <v>151</v>
      </c>
      <c r="W350" s="1">
        <v>44532.658506944441</v>
      </c>
      <c r="X350">
        <v>55</v>
      </c>
      <c r="Y350">
        <v>9</v>
      </c>
      <c r="Z350">
        <v>0</v>
      </c>
      <c r="AA350">
        <v>9</v>
      </c>
      <c r="AB350">
        <v>0</v>
      </c>
      <c r="AC350">
        <v>1</v>
      </c>
      <c r="AD350">
        <v>21</v>
      </c>
      <c r="AE350">
        <v>0</v>
      </c>
      <c r="AF350">
        <v>0</v>
      </c>
      <c r="AG350">
        <v>0</v>
      </c>
      <c r="AH350" t="s">
        <v>109</v>
      </c>
      <c r="AI350" s="1">
        <v>44532.681342592594</v>
      </c>
      <c r="AJ350">
        <v>128</v>
      </c>
      <c r="AK350">
        <v>0</v>
      </c>
      <c r="AL350">
        <v>0</v>
      </c>
      <c r="AM350">
        <v>0</v>
      </c>
      <c r="AN350">
        <v>0</v>
      </c>
      <c r="AO350">
        <v>2</v>
      </c>
      <c r="AP350">
        <v>21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866</v>
      </c>
      <c r="B351" t="s">
        <v>80</v>
      </c>
      <c r="C351" t="s">
        <v>183</v>
      </c>
      <c r="D351" t="s">
        <v>82</v>
      </c>
      <c r="E351" s="2" t="str">
        <f>HYPERLINK("capsilon://?command=openfolder&amp;siteaddress=FAM.docvelocity-na8.net&amp;folderid=FX0EABD8C8-404E-D980-709E-590646CF3E04","FX211114151")</f>
        <v>FX211114151</v>
      </c>
      <c r="F351" t="s">
        <v>19</v>
      </c>
      <c r="G351" t="s">
        <v>19</v>
      </c>
      <c r="H351" t="s">
        <v>83</v>
      </c>
      <c r="I351" t="s">
        <v>184</v>
      </c>
      <c r="J351">
        <v>75</v>
      </c>
      <c r="K351" t="s">
        <v>85</v>
      </c>
      <c r="L351" t="s">
        <v>86</v>
      </c>
      <c r="M351" t="s">
        <v>87</v>
      </c>
      <c r="N351">
        <v>1</v>
      </c>
      <c r="O351" s="1">
        <v>44531.003310185188</v>
      </c>
      <c r="P351" s="1">
        <v>44531.324224537035</v>
      </c>
      <c r="Q351">
        <v>27481</v>
      </c>
      <c r="R351">
        <v>246</v>
      </c>
      <c r="S351" t="b">
        <v>0</v>
      </c>
      <c r="T351" t="s">
        <v>88</v>
      </c>
      <c r="U351" t="b">
        <v>0</v>
      </c>
      <c r="V351" t="s">
        <v>144</v>
      </c>
      <c r="W351" s="1">
        <v>44531.324224537035</v>
      </c>
      <c r="X351">
        <v>133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75</v>
      </c>
      <c r="AE351">
        <v>0</v>
      </c>
      <c r="AF351">
        <v>0</v>
      </c>
      <c r="AG351">
        <v>5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867</v>
      </c>
      <c r="B352" t="s">
        <v>80</v>
      </c>
      <c r="C352" t="s">
        <v>102</v>
      </c>
      <c r="D352" t="s">
        <v>82</v>
      </c>
      <c r="E352" s="2" t="str">
        <f>HYPERLINK("capsilon://?command=openfolder&amp;siteaddress=FAM.docvelocity-na8.net&amp;folderid=FXCBBB1A11-D8E0-3FBD-B123-3743C6427AF9","FX21122629")</f>
        <v>FX21122629</v>
      </c>
      <c r="F352" t="s">
        <v>19</v>
      </c>
      <c r="G352" t="s">
        <v>19</v>
      </c>
      <c r="H352" t="s">
        <v>83</v>
      </c>
      <c r="I352" t="s">
        <v>103</v>
      </c>
      <c r="J352">
        <v>397</v>
      </c>
      <c r="K352" t="s">
        <v>85</v>
      </c>
      <c r="L352" t="s">
        <v>86</v>
      </c>
      <c r="M352" t="s">
        <v>87</v>
      </c>
      <c r="N352">
        <v>1</v>
      </c>
      <c r="O352" s="1">
        <v>44532.645462962966</v>
      </c>
      <c r="P352" s="1">
        <v>44533.26284722222</v>
      </c>
      <c r="Q352">
        <v>52378</v>
      </c>
      <c r="R352">
        <v>964</v>
      </c>
      <c r="S352" t="b">
        <v>0</v>
      </c>
      <c r="T352" t="s">
        <v>88</v>
      </c>
      <c r="U352" t="b">
        <v>0</v>
      </c>
      <c r="V352" t="s">
        <v>144</v>
      </c>
      <c r="W352" s="1">
        <v>44533.26284722222</v>
      </c>
      <c r="X352">
        <v>620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397</v>
      </c>
      <c r="AE352">
        <v>369</v>
      </c>
      <c r="AF352">
        <v>0</v>
      </c>
      <c r="AG352">
        <v>12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868</v>
      </c>
      <c r="B353" t="s">
        <v>80</v>
      </c>
      <c r="C353" t="s">
        <v>702</v>
      </c>
      <c r="D353" t="s">
        <v>82</v>
      </c>
      <c r="E353" s="2" t="str">
        <f>HYPERLINK("capsilon://?command=openfolder&amp;siteaddress=FAM.docvelocity-na8.net&amp;folderid=FX8CB23B95-137D-311A-F349-8CFC2F649513","FX211110223")</f>
        <v>FX211110223</v>
      </c>
      <c r="F353" t="s">
        <v>19</v>
      </c>
      <c r="G353" t="s">
        <v>19</v>
      </c>
      <c r="H353" t="s">
        <v>83</v>
      </c>
      <c r="I353" t="s">
        <v>869</v>
      </c>
      <c r="J353">
        <v>28</v>
      </c>
      <c r="K353" t="s">
        <v>85</v>
      </c>
      <c r="L353" t="s">
        <v>86</v>
      </c>
      <c r="M353" t="s">
        <v>87</v>
      </c>
      <c r="N353">
        <v>2</v>
      </c>
      <c r="O353" s="1">
        <v>44532.646226851852</v>
      </c>
      <c r="P353" s="1">
        <v>44532.681701388887</v>
      </c>
      <c r="Q353">
        <v>2719</v>
      </c>
      <c r="R353">
        <v>346</v>
      </c>
      <c r="S353" t="b">
        <v>0</v>
      </c>
      <c r="T353" t="s">
        <v>88</v>
      </c>
      <c r="U353" t="b">
        <v>0</v>
      </c>
      <c r="V353" t="s">
        <v>151</v>
      </c>
      <c r="W353" s="1">
        <v>44532.661053240743</v>
      </c>
      <c r="X353">
        <v>191</v>
      </c>
      <c r="Y353">
        <v>21</v>
      </c>
      <c r="Z353">
        <v>0</v>
      </c>
      <c r="AA353">
        <v>21</v>
      </c>
      <c r="AB353">
        <v>0</v>
      </c>
      <c r="AC353">
        <v>4</v>
      </c>
      <c r="AD353">
        <v>7</v>
      </c>
      <c r="AE353">
        <v>0</v>
      </c>
      <c r="AF353">
        <v>0</v>
      </c>
      <c r="AG353">
        <v>0</v>
      </c>
      <c r="AH353" t="s">
        <v>163</v>
      </c>
      <c r="AI353" s="1">
        <v>44532.681701388887</v>
      </c>
      <c r="AJ353">
        <v>155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6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870</v>
      </c>
      <c r="B354" t="s">
        <v>80</v>
      </c>
      <c r="C354" t="s">
        <v>702</v>
      </c>
      <c r="D354" t="s">
        <v>82</v>
      </c>
      <c r="E354" s="2" t="str">
        <f>HYPERLINK("capsilon://?command=openfolder&amp;siteaddress=FAM.docvelocity-na8.net&amp;folderid=FX8CB23B95-137D-311A-F349-8CFC2F649513","FX211110223")</f>
        <v>FX211110223</v>
      </c>
      <c r="F354" t="s">
        <v>19</v>
      </c>
      <c r="G354" t="s">
        <v>19</v>
      </c>
      <c r="H354" t="s">
        <v>83</v>
      </c>
      <c r="I354" t="s">
        <v>871</v>
      </c>
      <c r="J354">
        <v>28</v>
      </c>
      <c r="K354" t="s">
        <v>85</v>
      </c>
      <c r="L354" t="s">
        <v>86</v>
      </c>
      <c r="M354" t="s">
        <v>87</v>
      </c>
      <c r="N354">
        <v>2</v>
      </c>
      <c r="O354" s="1">
        <v>44532.646469907406</v>
      </c>
      <c r="P354" s="1">
        <v>44532.683668981481</v>
      </c>
      <c r="Q354">
        <v>2918</v>
      </c>
      <c r="R354">
        <v>296</v>
      </c>
      <c r="S354" t="b">
        <v>0</v>
      </c>
      <c r="T354" t="s">
        <v>88</v>
      </c>
      <c r="U354" t="b">
        <v>0</v>
      </c>
      <c r="V354" t="s">
        <v>265</v>
      </c>
      <c r="W354" s="1">
        <v>44532.660578703704</v>
      </c>
      <c r="X354">
        <v>96</v>
      </c>
      <c r="Y354">
        <v>21</v>
      </c>
      <c r="Z354">
        <v>0</v>
      </c>
      <c r="AA354">
        <v>21</v>
      </c>
      <c r="AB354">
        <v>0</v>
      </c>
      <c r="AC354">
        <v>5</v>
      </c>
      <c r="AD354">
        <v>7</v>
      </c>
      <c r="AE354">
        <v>0</v>
      </c>
      <c r="AF354">
        <v>0</v>
      </c>
      <c r="AG354">
        <v>0</v>
      </c>
      <c r="AH354" t="s">
        <v>109</v>
      </c>
      <c r="AI354" s="1">
        <v>44532.683668981481</v>
      </c>
      <c r="AJ354">
        <v>200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7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872</v>
      </c>
      <c r="B355" t="s">
        <v>80</v>
      </c>
      <c r="C355" t="s">
        <v>106</v>
      </c>
      <c r="D355" t="s">
        <v>82</v>
      </c>
      <c r="E355" s="2" t="str">
        <f>HYPERLINK("capsilon://?command=openfolder&amp;siteaddress=FAM.docvelocity-na8.net&amp;folderid=FXF9006F50-2748-0125-CA46-1397081BF509","FX211114869")</f>
        <v>FX211114869</v>
      </c>
      <c r="F355" t="s">
        <v>19</v>
      </c>
      <c r="G355" t="s">
        <v>19</v>
      </c>
      <c r="H355" t="s">
        <v>83</v>
      </c>
      <c r="I355" t="s">
        <v>107</v>
      </c>
      <c r="J355">
        <v>318</v>
      </c>
      <c r="K355" t="s">
        <v>85</v>
      </c>
      <c r="L355" t="s">
        <v>86</v>
      </c>
      <c r="M355" t="s">
        <v>87</v>
      </c>
      <c r="N355">
        <v>1</v>
      </c>
      <c r="O355" s="1">
        <v>44532.649062500001</v>
      </c>
      <c r="P355" s="1">
        <v>44533.268252314818</v>
      </c>
      <c r="Q355">
        <v>52748</v>
      </c>
      <c r="R355">
        <v>750</v>
      </c>
      <c r="S355" t="b">
        <v>0</v>
      </c>
      <c r="T355" t="s">
        <v>88</v>
      </c>
      <c r="U355" t="b">
        <v>0</v>
      </c>
      <c r="V355" t="s">
        <v>144</v>
      </c>
      <c r="W355" s="1">
        <v>44533.268252314818</v>
      </c>
      <c r="X355">
        <v>466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318</v>
      </c>
      <c r="AE355">
        <v>281</v>
      </c>
      <c r="AF355">
        <v>0</v>
      </c>
      <c r="AG355">
        <v>12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873</v>
      </c>
      <c r="B356" t="s">
        <v>80</v>
      </c>
      <c r="C356" t="s">
        <v>326</v>
      </c>
      <c r="D356" t="s">
        <v>82</v>
      </c>
      <c r="E356" s="2" t="str">
        <f>HYPERLINK("capsilon://?command=openfolder&amp;siteaddress=FAM.docvelocity-na8.net&amp;folderid=FXC08B1999-97B9-2108-E286-304C51B37E56","FX211114902")</f>
        <v>FX211114902</v>
      </c>
      <c r="F356" t="s">
        <v>19</v>
      </c>
      <c r="G356" t="s">
        <v>19</v>
      </c>
      <c r="H356" t="s">
        <v>83</v>
      </c>
      <c r="I356" t="s">
        <v>874</v>
      </c>
      <c r="J356">
        <v>30</v>
      </c>
      <c r="K356" t="s">
        <v>85</v>
      </c>
      <c r="L356" t="s">
        <v>86</v>
      </c>
      <c r="M356" t="s">
        <v>87</v>
      </c>
      <c r="N356">
        <v>2</v>
      </c>
      <c r="O356" s="1">
        <v>44532.650196759256</v>
      </c>
      <c r="P356" s="1">
        <v>44532.682800925926</v>
      </c>
      <c r="Q356">
        <v>2682</v>
      </c>
      <c r="R356">
        <v>135</v>
      </c>
      <c r="S356" t="b">
        <v>0</v>
      </c>
      <c r="T356" t="s">
        <v>88</v>
      </c>
      <c r="U356" t="b">
        <v>0</v>
      </c>
      <c r="V356" t="s">
        <v>265</v>
      </c>
      <c r="W356" s="1">
        <v>44532.661481481482</v>
      </c>
      <c r="X356">
        <v>36</v>
      </c>
      <c r="Y356">
        <v>9</v>
      </c>
      <c r="Z356">
        <v>0</v>
      </c>
      <c r="AA356">
        <v>9</v>
      </c>
      <c r="AB356">
        <v>0</v>
      </c>
      <c r="AC356">
        <v>2</v>
      </c>
      <c r="AD356">
        <v>21</v>
      </c>
      <c r="AE356">
        <v>0</v>
      </c>
      <c r="AF356">
        <v>0</v>
      </c>
      <c r="AG356">
        <v>0</v>
      </c>
      <c r="AH356" t="s">
        <v>100</v>
      </c>
      <c r="AI356" s="1">
        <v>44532.682800925926</v>
      </c>
      <c r="AJ356">
        <v>99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875</v>
      </c>
      <c r="B357" t="s">
        <v>80</v>
      </c>
      <c r="C357" t="s">
        <v>876</v>
      </c>
      <c r="D357" t="s">
        <v>82</v>
      </c>
      <c r="E357" s="2" t="str">
        <f>HYPERLINK("capsilon://?command=openfolder&amp;siteaddress=FAM.docvelocity-na8.net&amp;folderid=FXEA261949-1655-A09F-F78B-CA4BBEF9AC72","FX2112320")</f>
        <v>FX2112320</v>
      </c>
      <c r="F357" t="s">
        <v>19</v>
      </c>
      <c r="G357" t="s">
        <v>19</v>
      </c>
      <c r="H357" t="s">
        <v>83</v>
      </c>
      <c r="I357" t="s">
        <v>877</v>
      </c>
      <c r="J357">
        <v>30</v>
      </c>
      <c r="K357" t="s">
        <v>85</v>
      </c>
      <c r="L357" t="s">
        <v>86</v>
      </c>
      <c r="M357" t="s">
        <v>87</v>
      </c>
      <c r="N357">
        <v>2</v>
      </c>
      <c r="O357" s="1">
        <v>44532.65662037037</v>
      </c>
      <c r="P357" s="1">
        <v>44532.682511574072</v>
      </c>
      <c r="Q357">
        <v>2111</v>
      </c>
      <c r="R357">
        <v>126</v>
      </c>
      <c r="S357" t="b">
        <v>0</v>
      </c>
      <c r="T357" t="s">
        <v>88</v>
      </c>
      <c r="U357" t="b">
        <v>0</v>
      </c>
      <c r="V357" t="s">
        <v>151</v>
      </c>
      <c r="W357" s="1">
        <v>44532.661851851852</v>
      </c>
      <c r="X357">
        <v>57</v>
      </c>
      <c r="Y357">
        <v>9</v>
      </c>
      <c r="Z357">
        <v>0</v>
      </c>
      <c r="AA357">
        <v>9</v>
      </c>
      <c r="AB357">
        <v>0</v>
      </c>
      <c r="AC357">
        <v>1</v>
      </c>
      <c r="AD357">
        <v>21</v>
      </c>
      <c r="AE357">
        <v>0</v>
      </c>
      <c r="AF357">
        <v>0</v>
      </c>
      <c r="AG357">
        <v>0</v>
      </c>
      <c r="AH357" t="s">
        <v>163</v>
      </c>
      <c r="AI357" s="1">
        <v>44532.682511574072</v>
      </c>
      <c r="AJ357">
        <v>69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21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878</v>
      </c>
      <c r="B358" t="s">
        <v>80</v>
      </c>
      <c r="C358" t="s">
        <v>111</v>
      </c>
      <c r="D358" t="s">
        <v>82</v>
      </c>
      <c r="E358" s="2" t="str">
        <f>HYPERLINK("capsilon://?command=openfolder&amp;siteaddress=FAM.docvelocity-na8.net&amp;folderid=FXE45CE40E-5D99-B1CA-23D0-9FAAE96CABEE","FX21123370")</f>
        <v>FX21123370</v>
      </c>
      <c r="F358" t="s">
        <v>19</v>
      </c>
      <c r="G358" t="s">
        <v>19</v>
      </c>
      <c r="H358" t="s">
        <v>83</v>
      </c>
      <c r="I358" t="s">
        <v>112</v>
      </c>
      <c r="J358">
        <v>114</v>
      </c>
      <c r="K358" t="s">
        <v>85</v>
      </c>
      <c r="L358" t="s">
        <v>86</v>
      </c>
      <c r="M358" t="s">
        <v>87</v>
      </c>
      <c r="N358">
        <v>1</v>
      </c>
      <c r="O358" s="1">
        <v>44532.659502314818</v>
      </c>
      <c r="P358" s="1">
        <v>44533.27584490741</v>
      </c>
      <c r="Q358">
        <v>52377</v>
      </c>
      <c r="R358">
        <v>875</v>
      </c>
      <c r="S358" t="b">
        <v>0</v>
      </c>
      <c r="T358" t="s">
        <v>88</v>
      </c>
      <c r="U358" t="b">
        <v>0</v>
      </c>
      <c r="V358" t="s">
        <v>144</v>
      </c>
      <c r="W358" s="1">
        <v>44533.27584490741</v>
      </c>
      <c r="X358">
        <v>656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114</v>
      </c>
      <c r="AE358">
        <v>102</v>
      </c>
      <c r="AF358">
        <v>0</v>
      </c>
      <c r="AG358">
        <v>4</v>
      </c>
      <c r="AH358" t="s">
        <v>88</v>
      </c>
      <c r="AI358" t="s">
        <v>88</v>
      </c>
      <c r="AJ358" t="s">
        <v>88</v>
      </c>
      <c r="AK358" t="s">
        <v>88</v>
      </c>
      <c r="AL358" t="s">
        <v>88</v>
      </c>
      <c r="AM358" t="s">
        <v>88</v>
      </c>
      <c r="AN358" t="s">
        <v>88</v>
      </c>
      <c r="AO358" t="s">
        <v>88</v>
      </c>
      <c r="AP358" t="s">
        <v>88</v>
      </c>
      <c r="AQ358" t="s">
        <v>88</v>
      </c>
      <c r="AR358" t="s">
        <v>88</v>
      </c>
      <c r="AS358" t="s">
        <v>88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879</v>
      </c>
      <c r="B359" t="s">
        <v>80</v>
      </c>
      <c r="C359" t="s">
        <v>880</v>
      </c>
      <c r="D359" t="s">
        <v>82</v>
      </c>
      <c r="E359" s="2" t="str">
        <f>HYPERLINK("capsilon://?command=openfolder&amp;siteaddress=FAM.docvelocity-na8.net&amp;folderid=FXC4EC6239-8A14-608F-0D15-E5EB9F184F02","FX2112228")</f>
        <v>FX2112228</v>
      </c>
      <c r="F359" t="s">
        <v>19</v>
      </c>
      <c r="G359" t="s">
        <v>19</v>
      </c>
      <c r="H359" t="s">
        <v>83</v>
      </c>
      <c r="I359" t="s">
        <v>881</v>
      </c>
      <c r="J359">
        <v>30</v>
      </c>
      <c r="K359" t="s">
        <v>85</v>
      </c>
      <c r="L359" t="s">
        <v>86</v>
      </c>
      <c r="M359" t="s">
        <v>87</v>
      </c>
      <c r="N359">
        <v>2</v>
      </c>
      <c r="O359" s="1">
        <v>44532.670335648145</v>
      </c>
      <c r="P359" s="1">
        <v>44532.683240740742</v>
      </c>
      <c r="Q359">
        <v>981</v>
      </c>
      <c r="R359">
        <v>134</v>
      </c>
      <c r="S359" t="b">
        <v>0</v>
      </c>
      <c r="T359" t="s">
        <v>88</v>
      </c>
      <c r="U359" t="b">
        <v>0</v>
      </c>
      <c r="V359" t="s">
        <v>151</v>
      </c>
      <c r="W359" s="1">
        <v>44532.672083333331</v>
      </c>
      <c r="X359">
        <v>71</v>
      </c>
      <c r="Y359">
        <v>9</v>
      </c>
      <c r="Z359">
        <v>0</v>
      </c>
      <c r="AA359">
        <v>9</v>
      </c>
      <c r="AB359">
        <v>0</v>
      </c>
      <c r="AC359">
        <v>1</v>
      </c>
      <c r="AD359">
        <v>21</v>
      </c>
      <c r="AE359">
        <v>0</v>
      </c>
      <c r="AF359">
        <v>0</v>
      </c>
      <c r="AG359">
        <v>0</v>
      </c>
      <c r="AH359" t="s">
        <v>163</v>
      </c>
      <c r="AI359" s="1">
        <v>44532.683240740742</v>
      </c>
      <c r="AJ359">
        <v>63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21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882</v>
      </c>
      <c r="B360" t="s">
        <v>80</v>
      </c>
      <c r="C360" t="s">
        <v>115</v>
      </c>
      <c r="D360" t="s">
        <v>82</v>
      </c>
      <c r="E360" s="2" t="str">
        <f>HYPERLINK("capsilon://?command=openfolder&amp;siteaddress=FAM.docvelocity-na8.net&amp;folderid=FX040FB63E-1F22-32F6-9944-F73ED1AA8F53","FX21121293")</f>
        <v>FX21121293</v>
      </c>
      <c r="F360" t="s">
        <v>19</v>
      </c>
      <c r="G360" t="s">
        <v>19</v>
      </c>
      <c r="H360" t="s">
        <v>83</v>
      </c>
      <c r="I360" t="s">
        <v>116</v>
      </c>
      <c r="J360">
        <v>159</v>
      </c>
      <c r="K360" t="s">
        <v>85</v>
      </c>
      <c r="L360" t="s">
        <v>86</v>
      </c>
      <c r="M360" t="s">
        <v>87</v>
      </c>
      <c r="N360">
        <v>1</v>
      </c>
      <c r="O360" s="1">
        <v>44532.676249999997</v>
      </c>
      <c r="P360" s="1">
        <v>44533.285949074074</v>
      </c>
      <c r="Q360">
        <v>52131</v>
      </c>
      <c r="R360">
        <v>547</v>
      </c>
      <c r="S360" t="b">
        <v>0</v>
      </c>
      <c r="T360" t="s">
        <v>88</v>
      </c>
      <c r="U360" t="b">
        <v>0</v>
      </c>
      <c r="V360" t="s">
        <v>144</v>
      </c>
      <c r="W360" s="1">
        <v>44533.285949074074</v>
      </c>
      <c r="X360">
        <v>231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159</v>
      </c>
      <c r="AE360">
        <v>135</v>
      </c>
      <c r="AF360">
        <v>0</v>
      </c>
      <c r="AG360">
        <v>8</v>
      </c>
      <c r="AH360" t="s">
        <v>88</v>
      </c>
      <c r="AI360" t="s">
        <v>88</v>
      </c>
      <c r="AJ360" t="s">
        <v>88</v>
      </c>
      <c r="AK360" t="s">
        <v>88</v>
      </c>
      <c r="AL360" t="s">
        <v>88</v>
      </c>
      <c r="AM360" t="s">
        <v>88</v>
      </c>
      <c r="AN360" t="s">
        <v>88</v>
      </c>
      <c r="AO360" t="s">
        <v>88</v>
      </c>
      <c r="AP360" t="s">
        <v>88</v>
      </c>
      <c r="AQ360" t="s">
        <v>88</v>
      </c>
      <c r="AR360" t="s">
        <v>88</v>
      </c>
      <c r="AS360" t="s">
        <v>88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883</v>
      </c>
      <c r="B361" t="s">
        <v>80</v>
      </c>
      <c r="C361" t="s">
        <v>118</v>
      </c>
      <c r="D361" t="s">
        <v>82</v>
      </c>
      <c r="E361" s="2" t="str">
        <f>HYPERLINK("capsilon://?command=openfolder&amp;siteaddress=FAM.docvelocity-na8.net&amp;folderid=FXA00EBFCF-C39D-56A4-F0F6-1B9AEC07101A","FX21121110")</f>
        <v>FX21121110</v>
      </c>
      <c r="F361" t="s">
        <v>19</v>
      </c>
      <c r="G361" t="s">
        <v>19</v>
      </c>
      <c r="H361" t="s">
        <v>83</v>
      </c>
      <c r="I361" t="s">
        <v>119</v>
      </c>
      <c r="J361">
        <v>201</v>
      </c>
      <c r="K361" t="s">
        <v>85</v>
      </c>
      <c r="L361" t="s">
        <v>86</v>
      </c>
      <c r="M361" t="s">
        <v>87</v>
      </c>
      <c r="N361">
        <v>1</v>
      </c>
      <c r="O361" s="1">
        <v>44532.689259259256</v>
      </c>
      <c r="P361" s="1">
        <v>44533.289687500001</v>
      </c>
      <c r="Q361">
        <v>51353</v>
      </c>
      <c r="R361">
        <v>524</v>
      </c>
      <c r="S361" t="b">
        <v>0</v>
      </c>
      <c r="T361" t="s">
        <v>88</v>
      </c>
      <c r="U361" t="b">
        <v>0</v>
      </c>
      <c r="V361" t="s">
        <v>144</v>
      </c>
      <c r="W361" s="1">
        <v>44533.289687500001</v>
      </c>
      <c r="X361">
        <v>322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201</v>
      </c>
      <c r="AE361">
        <v>177</v>
      </c>
      <c r="AF361">
        <v>0</v>
      </c>
      <c r="AG361">
        <v>13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R361" t="s">
        <v>88</v>
      </c>
      <c r="AS361" t="s">
        <v>88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884</v>
      </c>
      <c r="B362" t="s">
        <v>80</v>
      </c>
      <c r="C362" t="s">
        <v>800</v>
      </c>
      <c r="D362" t="s">
        <v>82</v>
      </c>
      <c r="E362" s="2" t="str">
        <f>HYPERLINK("capsilon://?command=openfolder&amp;siteaddress=FAM.docvelocity-na8.net&amp;folderid=FX0E412B15-B50B-4B63-5BE4-DDED8F8DB97F","FX211114323")</f>
        <v>FX211114323</v>
      </c>
      <c r="F362" t="s">
        <v>19</v>
      </c>
      <c r="G362" t="s">
        <v>19</v>
      </c>
      <c r="H362" t="s">
        <v>83</v>
      </c>
      <c r="I362" t="s">
        <v>803</v>
      </c>
      <c r="J362">
        <v>100</v>
      </c>
      <c r="K362" t="s">
        <v>85</v>
      </c>
      <c r="L362" t="s">
        <v>86</v>
      </c>
      <c r="M362" t="s">
        <v>87</v>
      </c>
      <c r="N362">
        <v>2</v>
      </c>
      <c r="O362" s="1">
        <v>44532.698067129626</v>
      </c>
      <c r="P362" s="1">
        <v>44532.775138888886</v>
      </c>
      <c r="Q362">
        <v>5481</v>
      </c>
      <c r="R362">
        <v>1178</v>
      </c>
      <c r="S362" t="b">
        <v>0</v>
      </c>
      <c r="T362" t="s">
        <v>88</v>
      </c>
      <c r="U362" t="b">
        <v>1</v>
      </c>
      <c r="V362" t="s">
        <v>265</v>
      </c>
      <c r="W362" s="1">
        <v>44532.723530092589</v>
      </c>
      <c r="X362">
        <v>767</v>
      </c>
      <c r="Y362">
        <v>72</v>
      </c>
      <c r="Z362">
        <v>0</v>
      </c>
      <c r="AA362">
        <v>72</v>
      </c>
      <c r="AB362">
        <v>0</v>
      </c>
      <c r="AC362">
        <v>19</v>
      </c>
      <c r="AD362">
        <v>28</v>
      </c>
      <c r="AE362">
        <v>0</v>
      </c>
      <c r="AF362">
        <v>0</v>
      </c>
      <c r="AG362">
        <v>0</v>
      </c>
      <c r="AH362" t="s">
        <v>167</v>
      </c>
      <c r="AI362" s="1">
        <v>44532.775138888886</v>
      </c>
      <c r="AJ362">
        <v>369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28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885</v>
      </c>
      <c r="B363" t="s">
        <v>80</v>
      </c>
      <c r="C363" t="s">
        <v>728</v>
      </c>
      <c r="D363" t="s">
        <v>82</v>
      </c>
      <c r="E363" s="2" t="str">
        <f>HYPERLINK("capsilon://?command=openfolder&amp;siteaddress=FAM.docvelocity-na8.net&amp;folderid=FX1625DF75-9DAF-41C4-3AAE-CB0502D8216F","FX211114849")</f>
        <v>FX211114849</v>
      </c>
      <c r="F363" t="s">
        <v>19</v>
      </c>
      <c r="G363" t="s">
        <v>19</v>
      </c>
      <c r="H363" t="s">
        <v>83</v>
      </c>
      <c r="I363" t="s">
        <v>807</v>
      </c>
      <c r="J363">
        <v>38</v>
      </c>
      <c r="K363" t="s">
        <v>85</v>
      </c>
      <c r="L363" t="s">
        <v>86</v>
      </c>
      <c r="M363" t="s">
        <v>87</v>
      </c>
      <c r="N363">
        <v>2</v>
      </c>
      <c r="O363" s="1">
        <v>44532.698252314818</v>
      </c>
      <c r="P363" s="1">
        <v>44532.778009259258</v>
      </c>
      <c r="Q363">
        <v>6417</v>
      </c>
      <c r="R363">
        <v>474</v>
      </c>
      <c r="S363" t="b">
        <v>0</v>
      </c>
      <c r="T363" t="s">
        <v>88</v>
      </c>
      <c r="U363" t="b">
        <v>1</v>
      </c>
      <c r="V363" t="s">
        <v>155</v>
      </c>
      <c r="W363" s="1">
        <v>44532.70108796296</v>
      </c>
      <c r="X363">
        <v>227</v>
      </c>
      <c r="Y363">
        <v>37</v>
      </c>
      <c r="Z363">
        <v>0</v>
      </c>
      <c r="AA363">
        <v>37</v>
      </c>
      <c r="AB363">
        <v>0</v>
      </c>
      <c r="AC363">
        <v>16</v>
      </c>
      <c r="AD363">
        <v>1</v>
      </c>
      <c r="AE363">
        <v>0</v>
      </c>
      <c r="AF363">
        <v>0</v>
      </c>
      <c r="AG363">
        <v>0</v>
      </c>
      <c r="AH363" t="s">
        <v>167</v>
      </c>
      <c r="AI363" s="1">
        <v>44532.778009259258</v>
      </c>
      <c r="AJ363">
        <v>247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886</v>
      </c>
      <c r="B364" t="s">
        <v>80</v>
      </c>
      <c r="C364" t="s">
        <v>728</v>
      </c>
      <c r="D364" t="s">
        <v>82</v>
      </c>
      <c r="E364" s="2" t="str">
        <f>HYPERLINK("capsilon://?command=openfolder&amp;siteaddress=FAM.docvelocity-na8.net&amp;folderid=FX1625DF75-9DAF-41C4-3AAE-CB0502D8216F","FX211114849")</f>
        <v>FX211114849</v>
      </c>
      <c r="F364" t="s">
        <v>19</v>
      </c>
      <c r="G364" t="s">
        <v>19</v>
      </c>
      <c r="H364" t="s">
        <v>83</v>
      </c>
      <c r="I364" t="s">
        <v>809</v>
      </c>
      <c r="J364">
        <v>38</v>
      </c>
      <c r="K364" t="s">
        <v>85</v>
      </c>
      <c r="L364" t="s">
        <v>86</v>
      </c>
      <c r="M364" t="s">
        <v>87</v>
      </c>
      <c r="N364">
        <v>2</v>
      </c>
      <c r="O364" s="1">
        <v>44532.698796296296</v>
      </c>
      <c r="P364" s="1">
        <v>44532.78</v>
      </c>
      <c r="Q364">
        <v>6689</v>
      </c>
      <c r="R364">
        <v>327</v>
      </c>
      <c r="S364" t="b">
        <v>0</v>
      </c>
      <c r="T364" t="s">
        <v>88</v>
      </c>
      <c r="U364" t="b">
        <v>1</v>
      </c>
      <c r="V364" t="s">
        <v>155</v>
      </c>
      <c r="W364" s="1">
        <v>44532.702893518515</v>
      </c>
      <c r="X364">
        <v>156</v>
      </c>
      <c r="Y364">
        <v>37</v>
      </c>
      <c r="Z364">
        <v>0</v>
      </c>
      <c r="AA364">
        <v>37</v>
      </c>
      <c r="AB364">
        <v>0</v>
      </c>
      <c r="AC364">
        <v>14</v>
      </c>
      <c r="AD364">
        <v>1</v>
      </c>
      <c r="AE364">
        <v>0</v>
      </c>
      <c r="AF364">
        <v>0</v>
      </c>
      <c r="AG364">
        <v>0</v>
      </c>
      <c r="AH364" t="s">
        <v>167</v>
      </c>
      <c r="AI364" s="1">
        <v>44532.78</v>
      </c>
      <c r="AJ364">
        <v>171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887</v>
      </c>
      <c r="B365" t="s">
        <v>80</v>
      </c>
      <c r="C365" t="s">
        <v>121</v>
      </c>
      <c r="D365" t="s">
        <v>82</v>
      </c>
      <c r="E365" s="2" t="str">
        <f>HYPERLINK("capsilon://?command=openfolder&amp;siteaddress=FAM.docvelocity-na8.net&amp;folderid=FXF79B7870-037F-3ED2-9FEA-86EEAD634864","FX21123432")</f>
        <v>FX21123432</v>
      </c>
      <c r="F365" t="s">
        <v>19</v>
      </c>
      <c r="G365" t="s">
        <v>19</v>
      </c>
      <c r="H365" t="s">
        <v>83</v>
      </c>
      <c r="I365" t="s">
        <v>122</v>
      </c>
      <c r="J365">
        <v>190</v>
      </c>
      <c r="K365" t="s">
        <v>85</v>
      </c>
      <c r="L365" t="s">
        <v>86</v>
      </c>
      <c r="M365" t="s">
        <v>87</v>
      </c>
      <c r="N365">
        <v>1</v>
      </c>
      <c r="O365" s="1">
        <v>44532.704305555555</v>
      </c>
      <c r="P365" s="1">
        <v>44533.294120370374</v>
      </c>
      <c r="Q365">
        <v>50428</v>
      </c>
      <c r="R365">
        <v>532</v>
      </c>
      <c r="S365" t="b">
        <v>0</v>
      </c>
      <c r="T365" t="s">
        <v>88</v>
      </c>
      <c r="U365" t="b">
        <v>0</v>
      </c>
      <c r="V365" t="s">
        <v>144</v>
      </c>
      <c r="W365" s="1">
        <v>44533.294120370374</v>
      </c>
      <c r="X365">
        <v>324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190</v>
      </c>
      <c r="AE365">
        <v>180</v>
      </c>
      <c r="AF365">
        <v>0</v>
      </c>
      <c r="AG365">
        <v>8</v>
      </c>
      <c r="AH365" t="s">
        <v>88</v>
      </c>
      <c r="AI365" t="s">
        <v>88</v>
      </c>
      <c r="AJ365" t="s">
        <v>88</v>
      </c>
      <c r="AK365" t="s">
        <v>88</v>
      </c>
      <c r="AL365" t="s">
        <v>88</v>
      </c>
      <c r="AM365" t="s">
        <v>88</v>
      </c>
      <c r="AN365" t="s">
        <v>88</v>
      </c>
      <c r="AO365" t="s">
        <v>88</v>
      </c>
      <c r="AP365" t="s">
        <v>88</v>
      </c>
      <c r="AQ365" t="s">
        <v>88</v>
      </c>
      <c r="AR365" t="s">
        <v>88</v>
      </c>
      <c r="AS365" t="s">
        <v>88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888</v>
      </c>
      <c r="B366" t="s">
        <v>80</v>
      </c>
      <c r="C366" t="s">
        <v>186</v>
      </c>
      <c r="D366" t="s">
        <v>82</v>
      </c>
      <c r="E366" s="2" t="str">
        <f>HYPERLINK("capsilon://?command=openfolder&amp;siteaddress=FAM.docvelocity-na8.net&amp;folderid=FX4F9D35BC-11FB-DA05-38A4-3889750F30B7","FX211113609")</f>
        <v>FX211113609</v>
      </c>
      <c r="F366" t="s">
        <v>19</v>
      </c>
      <c r="G366" t="s">
        <v>19</v>
      </c>
      <c r="H366" t="s">
        <v>83</v>
      </c>
      <c r="I366" t="s">
        <v>187</v>
      </c>
      <c r="J366">
        <v>32</v>
      </c>
      <c r="K366" t="s">
        <v>85</v>
      </c>
      <c r="L366" t="s">
        <v>86</v>
      </c>
      <c r="M366" t="s">
        <v>87</v>
      </c>
      <c r="N366">
        <v>1</v>
      </c>
      <c r="O366" s="1">
        <v>44531.065439814818</v>
      </c>
      <c r="P366" s="1">
        <v>44531.326122685183</v>
      </c>
      <c r="Q366">
        <v>22262</v>
      </c>
      <c r="R366">
        <v>261</v>
      </c>
      <c r="S366" t="b">
        <v>0</v>
      </c>
      <c r="T366" t="s">
        <v>88</v>
      </c>
      <c r="U366" t="b">
        <v>0</v>
      </c>
      <c r="V366" t="s">
        <v>144</v>
      </c>
      <c r="W366" s="1">
        <v>44531.326122685183</v>
      </c>
      <c r="X366">
        <v>126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32</v>
      </c>
      <c r="AE366">
        <v>27</v>
      </c>
      <c r="AF366">
        <v>0</v>
      </c>
      <c r="AG366">
        <v>2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889</v>
      </c>
      <c r="B367" t="s">
        <v>80</v>
      </c>
      <c r="C367" t="s">
        <v>250</v>
      </c>
      <c r="D367" t="s">
        <v>82</v>
      </c>
      <c r="E367" s="2" t="str">
        <f>HYPERLINK("capsilon://?command=openfolder&amp;siteaddress=FAM.docvelocity-na8.net&amp;folderid=FXE1279196-4D64-E57F-E838-9F3D8E354820","FX2112128")</f>
        <v>FX2112128</v>
      </c>
      <c r="F367" t="s">
        <v>19</v>
      </c>
      <c r="G367" t="s">
        <v>19</v>
      </c>
      <c r="H367" t="s">
        <v>83</v>
      </c>
      <c r="I367" t="s">
        <v>890</v>
      </c>
      <c r="J367">
        <v>30</v>
      </c>
      <c r="K367" t="s">
        <v>85</v>
      </c>
      <c r="L367" t="s">
        <v>86</v>
      </c>
      <c r="M367" t="s">
        <v>87</v>
      </c>
      <c r="N367">
        <v>2</v>
      </c>
      <c r="O367" s="1">
        <v>44532.70789351852</v>
      </c>
      <c r="P367" s="1">
        <v>44533.159826388888</v>
      </c>
      <c r="Q367">
        <v>38865</v>
      </c>
      <c r="R367">
        <v>182</v>
      </c>
      <c r="S367" t="b">
        <v>0</v>
      </c>
      <c r="T367" t="s">
        <v>88</v>
      </c>
      <c r="U367" t="b">
        <v>0</v>
      </c>
      <c r="V367" t="s">
        <v>151</v>
      </c>
      <c r="W367" s="1">
        <v>44532.722222222219</v>
      </c>
      <c r="X367">
        <v>68</v>
      </c>
      <c r="Y367">
        <v>9</v>
      </c>
      <c r="Z367">
        <v>0</v>
      </c>
      <c r="AA367">
        <v>9</v>
      </c>
      <c r="AB367">
        <v>0</v>
      </c>
      <c r="AC367">
        <v>1</v>
      </c>
      <c r="AD367">
        <v>21</v>
      </c>
      <c r="AE367">
        <v>0</v>
      </c>
      <c r="AF367">
        <v>0</v>
      </c>
      <c r="AG367">
        <v>0</v>
      </c>
      <c r="AH367" t="s">
        <v>95</v>
      </c>
      <c r="AI367" s="1">
        <v>44533.159826388888</v>
      </c>
      <c r="AJ367">
        <v>114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21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891</v>
      </c>
      <c r="B368" t="s">
        <v>80</v>
      </c>
      <c r="C368" t="s">
        <v>892</v>
      </c>
      <c r="D368" t="s">
        <v>82</v>
      </c>
      <c r="E368" s="2" t="str">
        <f>HYPERLINK("capsilon://?command=openfolder&amp;siteaddress=FAM.docvelocity-na8.net&amp;folderid=FXD368E720-A393-E620-DCDD-664AFC5F3422","FX21119427")</f>
        <v>FX21119427</v>
      </c>
      <c r="F368" t="s">
        <v>19</v>
      </c>
      <c r="G368" t="s">
        <v>19</v>
      </c>
      <c r="H368" t="s">
        <v>83</v>
      </c>
      <c r="I368" t="s">
        <v>893</v>
      </c>
      <c r="J368">
        <v>32</v>
      </c>
      <c r="K368" t="s">
        <v>85</v>
      </c>
      <c r="L368" t="s">
        <v>86</v>
      </c>
      <c r="M368" t="s">
        <v>87</v>
      </c>
      <c r="N368">
        <v>2</v>
      </c>
      <c r="O368" s="1">
        <v>44532.714108796295</v>
      </c>
      <c r="P368" s="1">
        <v>44533.190659722219</v>
      </c>
      <c r="Q368">
        <v>37986</v>
      </c>
      <c r="R368">
        <v>3188</v>
      </c>
      <c r="S368" t="b">
        <v>0</v>
      </c>
      <c r="T368" t="s">
        <v>88</v>
      </c>
      <c r="U368" t="b">
        <v>0</v>
      </c>
      <c r="V368" t="s">
        <v>99</v>
      </c>
      <c r="W368" s="1">
        <v>44533.186145833337</v>
      </c>
      <c r="X368">
        <v>2679</v>
      </c>
      <c r="Y368">
        <v>0</v>
      </c>
      <c r="Z368">
        <v>0</v>
      </c>
      <c r="AA368">
        <v>0</v>
      </c>
      <c r="AB368">
        <v>27</v>
      </c>
      <c r="AC368">
        <v>0</v>
      </c>
      <c r="AD368">
        <v>32</v>
      </c>
      <c r="AE368">
        <v>0</v>
      </c>
      <c r="AF368">
        <v>0</v>
      </c>
      <c r="AG368">
        <v>0</v>
      </c>
      <c r="AH368" t="s">
        <v>109</v>
      </c>
      <c r="AI368" s="1">
        <v>44533.190659722219</v>
      </c>
      <c r="AJ368">
        <v>110</v>
      </c>
      <c r="AK368">
        <v>0</v>
      </c>
      <c r="AL368">
        <v>0</v>
      </c>
      <c r="AM368">
        <v>0</v>
      </c>
      <c r="AN368">
        <v>27</v>
      </c>
      <c r="AO368">
        <v>0</v>
      </c>
      <c r="AP368">
        <v>32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894</v>
      </c>
      <c r="B369" t="s">
        <v>80</v>
      </c>
      <c r="C369" t="s">
        <v>895</v>
      </c>
      <c r="D369" t="s">
        <v>82</v>
      </c>
      <c r="E369" s="2" t="str">
        <f>HYPERLINK("capsilon://?command=openfolder&amp;siteaddress=FAM.docvelocity-na8.net&amp;folderid=FXB61B0D82-CA0E-093B-F5AA-3E12C0A5430A","FX211114533")</f>
        <v>FX211114533</v>
      </c>
      <c r="F369" t="s">
        <v>19</v>
      </c>
      <c r="G369" t="s">
        <v>19</v>
      </c>
      <c r="H369" t="s">
        <v>83</v>
      </c>
      <c r="I369" t="s">
        <v>896</v>
      </c>
      <c r="J369">
        <v>28</v>
      </c>
      <c r="K369" t="s">
        <v>85</v>
      </c>
      <c r="L369" t="s">
        <v>86</v>
      </c>
      <c r="M369" t="s">
        <v>87</v>
      </c>
      <c r="N369">
        <v>2</v>
      </c>
      <c r="O369" s="1">
        <v>44532.730439814812</v>
      </c>
      <c r="P369" s="1">
        <v>44533.16337962963</v>
      </c>
      <c r="Q369">
        <v>36987</v>
      </c>
      <c r="R369">
        <v>419</v>
      </c>
      <c r="S369" t="b">
        <v>0</v>
      </c>
      <c r="T369" t="s">
        <v>88</v>
      </c>
      <c r="U369" t="b">
        <v>0</v>
      </c>
      <c r="V369" t="s">
        <v>337</v>
      </c>
      <c r="W369" s="1">
        <v>44532.735277777778</v>
      </c>
      <c r="X369">
        <v>277</v>
      </c>
      <c r="Y369">
        <v>21</v>
      </c>
      <c r="Z369">
        <v>0</v>
      </c>
      <c r="AA369">
        <v>21</v>
      </c>
      <c r="AB369">
        <v>0</v>
      </c>
      <c r="AC369">
        <v>5</v>
      </c>
      <c r="AD369">
        <v>7</v>
      </c>
      <c r="AE369">
        <v>0</v>
      </c>
      <c r="AF369">
        <v>0</v>
      </c>
      <c r="AG369">
        <v>0</v>
      </c>
      <c r="AH369" t="s">
        <v>90</v>
      </c>
      <c r="AI369" s="1">
        <v>44533.16337962963</v>
      </c>
      <c r="AJ369">
        <v>142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7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897</v>
      </c>
      <c r="B370" t="s">
        <v>80</v>
      </c>
      <c r="C370" t="s">
        <v>895</v>
      </c>
      <c r="D370" t="s">
        <v>82</v>
      </c>
      <c r="E370" s="2" t="str">
        <f>HYPERLINK("capsilon://?command=openfolder&amp;siteaddress=FAM.docvelocity-na8.net&amp;folderid=FXB61B0D82-CA0E-093B-F5AA-3E12C0A5430A","FX211114533")</f>
        <v>FX211114533</v>
      </c>
      <c r="F370" t="s">
        <v>19</v>
      </c>
      <c r="G370" t="s">
        <v>19</v>
      </c>
      <c r="H370" t="s">
        <v>83</v>
      </c>
      <c r="I370" t="s">
        <v>898</v>
      </c>
      <c r="J370">
        <v>28</v>
      </c>
      <c r="K370" t="s">
        <v>85</v>
      </c>
      <c r="L370" t="s">
        <v>86</v>
      </c>
      <c r="M370" t="s">
        <v>87</v>
      </c>
      <c r="N370">
        <v>2</v>
      </c>
      <c r="O370" s="1">
        <v>44532.73065972222</v>
      </c>
      <c r="P370" s="1">
        <v>44533.164548611108</v>
      </c>
      <c r="Q370">
        <v>37138</v>
      </c>
      <c r="R370">
        <v>350</v>
      </c>
      <c r="S370" t="b">
        <v>0</v>
      </c>
      <c r="T370" t="s">
        <v>88</v>
      </c>
      <c r="U370" t="b">
        <v>0</v>
      </c>
      <c r="V370" t="s">
        <v>337</v>
      </c>
      <c r="W370" s="1">
        <v>44532.737592592595</v>
      </c>
      <c r="X370">
        <v>199</v>
      </c>
      <c r="Y370">
        <v>21</v>
      </c>
      <c r="Z370">
        <v>0</v>
      </c>
      <c r="AA370">
        <v>21</v>
      </c>
      <c r="AB370">
        <v>0</v>
      </c>
      <c r="AC370">
        <v>6</v>
      </c>
      <c r="AD370">
        <v>7</v>
      </c>
      <c r="AE370">
        <v>0</v>
      </c>
      <c r="AF370">
        <v>0</v>
      </c>
      <c r="AG370">
        <v>0</v>
      </c>
      <c r="AH370" t="s">
        <v>109</v>
      </c>
      <c r="AI370" s="1">
        <v>44533.164548611108</v>
      </c>
      <c r="AJ370">
        <v>151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7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899</v>
      </c>
      <c r="B371" t="s">
        <v>80</v>
      </c>
      <c r="C371" t="s">
        <v>895</v>
      </c>
      <c r="D371" t="s">
        <v>82</v>
      </c>
      <c r="E371" s="2" t="str">
        <f>HYPERLINK("capsilon://?command=openfolder&amp;siteaddress=FAM.docvelocity-na8.net&amp;folderid=FXB61B0D82-CA0E-093B-F5AA-3E12C0A5430A","FX211114533")</f>
        <v>FX211114533</v>
      </c>
      <c r="F371" t="s">
        <v>19</v>
      </c>
      <c r="G371" t="s">
        <v>19</v>
      </c>
      <c r="H371" t="s">
        <v>83</v>
      </c>
      <c r="I371" t="s">
        <v>900</v>
      </c>
      <c r="J371">
        <v>28</v>
      </c>
      <c r="K371" t="s">
        <v>85</v>
      </c>
      <c r="L371" t="s">
        <v>86</v>
      </c>
      <c r="M371" t="s">
        <v>87</v>
      </c>
      <c r="N371">
        <v>2</v>
      </c>
      <c r="O371" s="1">
        <v>44532.730891203704</v>
      </c>
      <c r="P371" s="1">
        <v>44533.166377314818</v>
      </c>
      <c r="Q371">
        <v>37215</v>
      </c>
      <c r="R371">
        <v>411</v>
      </c>
      <c r="S371" t="b">
        <v>0</v>
      </c>
      <c r="T371" t="s">
        <v>88</v>
      </c>
      <c r="U371" t="b">
        <v>0</v>
      </c>
      <c r="V371" t="s">
        <v>244</v>
      </c>
      <c r="W371" s="1">
        <v>44532.737476851849</v>
      </c>
      <c r="X371">
        <v>103</v>
      </c>
      <c r="Y371">
        <v>21</v>
      </c>
      <c r="Z371">
        <v>0</v>
      </c>
      <c r="AA371">
        <v>21</v>
      </c>
      <c r="AB371">
        <v>0</v>
      </c>
      <c r="AC371">
        <v>7</v>
      </c>
      <c r="AD371">
        <v>7</v>
      </c>
      <c r="AE371">
        <v>0</v>
      </c>
      <c r="AF371">
        <v>0</v>
      </c>
      <c r="AG371">
        <v>0</v>
      </c>
      <c r="AH371" t="s">
        <v>95</v>
      </c>
      <c r="AI371" s="1">
        <v>44533.166377314818</v>
      </c>
      <c r="AJ371">
        <v>308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901</v>
      </c>
      <c r="B372" t="s">
        <v>80</v>
      </c>
      <c r="C372" t="s">
        <v>895</v>
      </c>
      <c r="D372" t="s">
        <v>82</v>
      </c>
      <c r="E372" s="2" t="str">
        <f>HYPERLINK("capsilon://?command=openfolder&amp;siteaddress=FAM.docvelocity-na8.net&amp;folderid=FXB61B0D82-CA0E-093B-F5AA-3E12C0A5430A","FX211114533")</f>
        <v>FX211114533</v>
      </c>
      <c r="F372" t="s">
        <v>19</v>
      </c>
      <c r="G372" t="s">
        <v>19</v>
      </c>
      <c r="H372" t="s">
        <v>83</v>
      </c>
      <c r="I372" t="s">
        <v>902</v>
      </c>
      <c r="J372">
        <v>28</v>
      </c>
      <c r="K372" t="s">
        <v>85</v>
      </c>
      <c r="L372" t="s">
        <v>86</v>
      </c>
      <c r="M372" t="s">
        <v>87</v>
      </c>
      <c r="N372">
        <v>2</v>
      </c>
      <c r="O372" s="1">
        <v>44532.731168981481</v>
      </c>
      <c r="P372" s="1">
        <v>44533.165347222224</v>
      </c>
      <c r="Q372">
        <v>37021</v>
      </c>
      <c r="R372">
        <v>492</v>
      </c>
      <c r="S372" t="b">
        <v>0</v>
      </c>
      <c r="T372" t="s">
        <v>88</v>
      </c>
      <c r="U372" t="b">
        <v>0</v>
      </c>
      <c r="V372" t="s">
        <v>244</v>
      </c>
      <c r="W372" s="1">
        <v>44532.741226851853</v>
      </c>
      <c r="X372">
        <v>323</v>
      </c>
      <c r="Y372">
        <v>21</v>
      </c>
      <c r="Z372">
        <v>0</v>
      </c>
      <c r="AA372">
        <v>21</v>
      </c>
      <c r="AB372">
        <v>0</v>
      </c>
      <c r="AC372">
        <v>16</v>
      </c>
      <c r="AD372">
        <v>7</v>
      </c>
      <c r="AE372">
        <v>0</v>
      </c>
      <c r="AF372">
        <v>0</v>
      </c>
      <c r="AG372">
        <v>0</v>
      </c>
      <c r="AH372" t="s">
        <v>90</v>
      </c>
      <c r="AI372" s="1">
        <v>44533.165347222224</v>
      </c>
      <c r="AJ372">
        <v>169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903</v>
      </c>
      <c r="B373" t="s">
        <v>80</v>
      </c>
      <c r="C373" t="s">
        <v>124</v>
      </c>
      <c r="D373" t="s">
        <v>82</v>
      </c>
      <c r="E373" s="2" t="str">
        <f>HYPERLINK("capsilon://?command=openfolder&amp;siteaddress=FAM.docvelocity-na8.net&amp;folderid=FX1BE3B3C7-68CC-A2A4-452A-9EB5B93655EB","FX211264")</f>
        <v>FX211264</v>
      </c>
      <c r="F373" t="s">
        <v>19</v>
      </c>
      <c r="G373" t="s">
        <v>19</v>
      </c>
      <c r="H373" t="s">
        <v>83</v>
      </c>
      <c r="I373" t="s">
        <v>125</v>
      </c>
      <c r="J373">
        <v>100</v>
      </c>
      <c r="K373" t="s">
        <v>85</v>
      </c>
      <c r="L373" t="s">
        <v>86</v>
      </c>
      <c r="M373" t="s">
        <v>87</v>
      </c>
      <c r="N373">
        <v>1</v>
      </c>
      <c r="O373" s="1">
        <v>44532.734490740739</v>
      </c>
      <c r="P373" s="1">
        <v>44533.300798611112</v>
      </c>
      <c r="Q373">
        <v>48160</v>
      </c>
      <c r="R373">
        <v>769</v>
      </c>
      <c r="S373" t="b">
        <v>0</v>
      </c>
      <c r="T373" t="s">
        <v>88</v>
      </c>
      <c r="U373" t="b">
        <v>0</v>
      </c>
      <c r="V373" t="s">
        <v>144</v>
      </c>
      <c r="W373" s="1">
        <v>44533.300798611112</v>
      </c>
      <c r="X373">
        <v>550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100</v>
      </c>
      <c r="AE373">
        <v>88</v>
      </c>
      <c r="AF373">
        <v>0</v>
      </c>
      <c r="AG373">
        <v>4</v>
      </c>
      <c r="AH373" t="s">
        <v>88</v>
      </c>
      <c r="AI373" t="s">
        <v>88</v>
      </c>
      <c r="AJ373" t="s">
        <v>88</v>
      </c>
      <c r="AK373" t="s">
        <v>88</v>
      </c>
      <c r="AL373" t="s">
        <v>88</v>
      </c>
      <c r="AM373" t="s">
        <v>88</v>
      </c>
      <c r="AN373" t="s">
        <v>88</v>
      </c>
      <c r="AO373" t="s">
        <v>88</v>
      </c>
      <c r="AP373" t="s">
        <v>88</v>
      </c>
      <c r="AQ373" t="s">
        <v>88</v>
      </c>
      <c r="AR373" t="s">
        <v>88</v>
      </c>
      <c r="AS373" t="s">
        <v>88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904</v>
      </c>
      <c r="B374" t="s">
        <v>80</v>
      </c>
      <c r="C374" t="s">
        <v>232</v>
      </c>
      <c r="D374" t="s">
        <v>82</v>
      </c>
      <c r="E374" s="2" t="str">
        <f>HYPERLINK("capsilon://?command=openfolder&amp;siteaddress=FAM.docvelocity-na8.net&amp;folderid=FXE8EAB5EC-18FD-483D-9CE5-037FFDFAB8C8","FX211112948")</f>
        <v>FX211112948</v>
      </c>
      <c r="F374" t="s">
        <v>19</v>
      </c>
      <c r="G374" t="s">
        <v>19</v>
      </c>
      <c r="H374" t="s">
        <v>83</v>
      </c>
      <c r="I374" t="s">
        <v>813</v>
      </c>
      <c r="J374">
        <v>217</v>
      </c>
      <c r="K374" t="s">
        <v>85</v>
      </c>
      <c r="L374" t="s">
        <v>86</v>
      </c>
      <c r="M374" t="s">
        <v>87</v>
      </c>
      <c r="N374">
        <v>2</v>
      </c>
      <c r="O374" s="1">
        <v>44532.738981481481</v>
      </c>
      <c r="P374" s="1">
        <v>44532.862384259257</v>
      </c>
      <c r="Q374">
        <v>6980</v>
      </c>
      <c r="R374">
        <v>3682</v>
      </c>
      <c r="S374" t="b">
        <v>0</v>
      </c>
      <c r="T374" t="s">
        <v>88</v>
      </c>
      <c r="U374" t="b">
        <v>1</v>
      </c>
      <c r="V374" t="s">
        <v>265</v>
      </c>
      <c r="W374" s="1">
        <v>44532.794189814813</v>
      </c>
      <c r="X374">
        <v>1427</v>
      </c>
      <c r="Y374">
        <v>335</v>
      </c>
      <c r="Z374">
        <v>0</v>
      </c>
      <c r="AA374">
        <v>335</v>
      </c>
      <c r="AB374">
        <v>0</v>
      </c>
      <c r="AC374">
        <v>249</v>
      </c>
      <c r="AD374">
        <v>-118</v>
      </c>
      <c r="AE374">
        <v>0</v>
      </c>
      <c r="AF374">
        <v>0</v>
      </c>
      <c r="AG374">
        <v>0</v>
      </c>
      <c r="AH374" t="s">
        <v>100</v>
      </c>
      <c r="AI374" s="1">
        <v>44532.862384259257</v>
      </c>
      <c r="AJ374">
        <v>2221</v>
      </c>
      <c r="AK374">
        <v>10</v>
      </c>
      <c r="AL374">
        <v>0</v>
      </c>
      <c r="AM374">
        <v>10</v>
      </c>
      <c r="AN374">
        <v>0</v>
      </c>
      <c r="AO374">
        <v>10</v>
      </c>
      <c r="AP374">
        <v>-128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905</v>
      </c>
      <c r="B375" t="s">
        <v>80</v>
      </c>
      <c r="C375" t="s">
        <v>127</v>
      </c>
      <c r="D375" t="s">
        <v>82</v>
      </c>
      <c r="E375" s="2" t="str">
        <f>HYPERLINK("capsilon://?command=openfolder&amp;siteaddress=FAM.docvelocity-na8.net&amp;folderid=FX61215663-D98F-D07A-8CE5-0E62E2C04C4D","FX21121379")</f>
        <v>FX21121379</v>
      </c>
      <c r="F375" t="s">
        <v>19</v>
      </c>
      <c r="G375" t="s">
        <v>19</v>
      </c>
      <c r="H375" t="s">
        <v>83</v>
      </c>
      <c r="I375" t="s">
        <v>128</v>
      </c>
      <c r="J375">
        <v>83</v>
      </c>
      <c r="K375" t="s">
        <v>85</v>
      </c>
      <c r="L375" t="s">
        <v>86</v>
      </c>
      <c r="M375" t="s">
        <v>87</v>
      </c>
      <c r="N375">
        <v>1</v>
      </c>
      <c r="O375" s="1">
        <v>44532.740879629629</v>
      </c>
      <c r="P375" s="1">
        <v>44533.304583333331</v>
      </c>
      <c r="Q375">
        <v>48076</v>
      </c>
      <c r="R375">
        <v>628</v>
      </c>
      <c r="S375" t="b">
        <v>0</v>
      </c>
      <c r="T375" t="s">
        <v>88</v>
      </c>
      <c r="U375" t="b">
        <v>0</v>
      </c>
      <c r="V375" t="s">
        <v>144</v>
      </c>
      <c r="W375" s="1">
        <v>44533.304583333331</v>
      </c>
      <c r="X375">
        <v>288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83</v>
      </c>
      <c r="AE375">
        <v>71</v>
      </c>
      <c r="AF375">
        <v>0</v>
      </c>
      <c r="AG375">
        <v>3</v>
      </c>
      <c r="AH375" t="s">
        <v>88</v>
      </c>
      <c r="AI375" t="s">
        <v>88</v>
      </c>
      <c r="AJ375" t="s">
        <v>88</v>
      </c>
      <c r="AK375" t="s">
        <v>88</v>
      </c>
      <c r="AL375" t="s">
        <v>88</v>
      </c>
      <c r="AM375" t="s">
        <v>88</v>
      </c>
      <c r="AN375" t="s">
        <v>88</v>
      </c>
      <c r="AO375" t="s">
        <v>88</v>
      </c>
      <c r="AP375" t="s">
        <v>88</v>
      </c>
      <c r="AQ375" t="s">
        <v>88</v>
      </c>
      <c r="AR375" t="s">
        <v>88</v>
      </c>
      <c r="AS375" t="s">
        <v>88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906</v>
      </c>
      <c r="B376" t="s">
        <v>80</v>
      </c>
      <c r="C376" t="s">
        <v>130</v>
      </c>
      <c r="D376" t="s">
        <v>82</v>
      </c>
      <c r="E376" s="2" t="str">
        <f>HYPERLINK("capsilon://?command=openfolder&amp;siteaddress=FAM.docvelocity-na8.net&amp;folderid=FX7AED12F2-0B29-040F-02BA-588023FEBE43","FX211114259")</f>
        <v>FX211114259</v>
      </c>
      <c r="F376" t="s">
        <v>19</v>
      </c>
      <c r="G376" t="s">
        <v>19</v>
      </c>
      <c r="H376" t="s">
        <v>83</v>
      </c>
      <c r="I376" t="s">
        <v>131</v>
      </c>
      <c r="J376">
        <v>28</v>
      </c>
      <c r="K376" t="s">
        <v>85</v>
      </c>
      <c r="L376" t="s">
        <v>86</v>
      </c>
      <c r="M376" t="s">
        <v>87</v>
      </c>
      <c r="N376">
        <v>1</v>
      </c>
      <c r="O376" s="1">
        <v>44532.741886574076</v>
      </c>
      <c r="P376" s="1">
        <v>44533.306504629632</v>
      </c>
      <c r="Q376">
        <v>48055</v>
      </c>
      <c r="R376">
        <v>728</v>
      </c>
      <c r="S376" t="b">
        <v>0</v>
      </c>
      <c r="T376" t="s">
        <v>88</v>
      </c>
      <c r="U376" t="b">
        <v>0</v>
      </c>
      <c r="V376" t="s">
        <v>144</v>
      </c>
      <c r="W376" s="1">
        <v>44533.306504629632</v>
      </c>
      <c r="X376">
        <v>134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28</v>
      </c>
      <c r="AE376">
        <v>21</v>
      </c>
      <c r="AF376">
        <v>0</v>
      </c>
      <c r="AG376">
        <v>1</v>
      </c>
      <c r="AH376" t="s">
        <v>88</v>
      </c>
      <c r="AI376" t="s">
        <v>88</v>
      </c>
      <c r="AJ376" t="s">
        <v>88</v>
      </c>
      <c r="AK376" t="s">
        <v>88</v>
      </c>
      <c r="AL376" t="s">
        <v>88</v>
      </c>
      <c r="AM376" t="s">
        <v>88</v>
      </c>
      <c r="AN376" t="s">
        <v>88</v>
      </c>
      <c r="AO376" t="s">
        <v>88</v>
      </c>
      <c r="AP376" t="s">
        <v>88</v>
      </c>
      <c r="AQ376" t="s">
        <v>88</v>
      </c>
      <c r="AR376" t="s">
        <v>88</v>
      </c>
      <c r="AS376" t="s">
        <v>88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907</v>
      </c>
      <c r="B377" t="s">
        <v>80</v>
      </c>
      <c r="C377" t="s">
        <v>130</v>
      </c>
      <c r="D377" t="s">
        <v>82</v>
      </c>
      <c r="E377" s="2" t="str">
        <f>HYPERLINK("capsilon://?command=openfolder&amp;siteaddress=FAM.docvelocity-na8.net&amp;folderid=FX7AED12F2-0B29-040F-02BA-588023FEBE43","FX211114259")</f>
        <v>FX211114259</v>
      </c>
      <c r="F377" t="s">
        <v>19</v>
      </c>
      <c r="G377" t="s">
        <v>19</v>
      </c>
      <c r="H377" t="s">
        <v>83</v>
      </c>
      <c r="I377" t="s">
        <v>908</v>
      </c>
      <c r="J377">
        <v>38</v>
      </c>
      <c r="K377" t="s">
        <v>85</v>
      </c>
      <c r="L377" t="s">
        <v>86</v>
      </c>
      <c r="M377" t="s">
        <v>87</v>
      </c>
      <c r="N377">
        <v>2</v>
      </c>
      <c r="O377" s="1">
        <v>44532.7421875</v>
      </c>
      <c r="P377" s="1">
        <v>44533.168113425927</v>
      </c>
      <c r="Q377">
        <v>36331</v>
      </c>
      <c r="R377">
        <v>469</v>
      </c>
      <c r="S377" t="b">
        <v>0</v>
      </c>
      <c r="T377" t="s">
        <v>88</v>
      </c>
      <c r="U377" t="b">
        <v>0</v>
      </c>
      <c r="V377" t="s">
        <v>265</v>
      </c>
      <c r="W377" s="1">
        <v>44532.816076388888</v>
      </c>
      <c r="X377">
        <v>146</v>
      </c>
      <c r="Y377">
        <v>37</v>
      </c>
      <c r="Z377">
        <v>0</v>
      </c>
      <c r="AA377">
        <v>37</v>
      </c>
      <c r="AB377">
        <v>0</v>
      </c>
      <c r="AC377">
        <v>28</v>
      </c>
      <c r="AD377">
        <v>1</v>
      </c>
      <c r="AE377">
        <v>0</v>
      </c>
      <c r="AF377">
        <v>0</v>
      </c>
      <c r="AG377">
        <v>0</v>
      </c>
      <c r="AH377" t="s">
        <v>100</v>
      </c>
      <c r="AI377" s="1">
        <v>44533.168113425927</v>
      </c>
      <c r="AJ377">
        <v>323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1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909</v>
      </c>
      <c r="B378" t="s">
        <v>80</v>
      </c>
      <c r="C378" t="s">
        <v>822</v>
      </c>
      <c r="D378" t="s">
        <v>82</v>
      </c>
      <c r="E378" s="2" t="str">
        <f>HYPERLINK("capsilon://?command=openfolder&amp;siteaddress=FAM.docvelocity-na8.net&amp;folderid=FX3FD72418-23C2-9F41-A3AD-55FD6FF17482","FX21119710")</f>
        <v>FX21119710</v>
      </c>
      <c r="F378" t="s">
        <v>19</v>
      </c>
      <c r="G378" t="s">
        <v>19</v>
      </c>
      <c r="H378" t="s">
        <v>83</v>
      </c>
      <c r="I378" t="s">
        <v>827</v>
      </c>
      <c r="J378">
        <v>89</v>
      </c>
      <c r="K378" t="s">
        <v>85</v>
      </c>
      <c r="L378" t="s">
        <v>86</v>
      </c>
      <c r="M378" t="s">
        <v>87</v>
      </c>
      <c r="N378">
        <v>2</v>
      </c>
      <c r="O378" s="1">
        <v>44532.743009259262</v>
      </c>
      <c r="P378" s="1">
        <v>44533.158495370371</v>
      </c>
      <c r="Q378">
        <v>34679</v>
      </c>
      <c r="R378">
        <v>1219</v>
      </c>
      <c r="S378" t="b">
        <v>0</v>
      </c>
      <c r="T378" t="s">
        <v>88</v>
      </c>
      <c r="U378" t="b">
        <v>1</v>
      </c>
      <c r="V378" t="s">
        <v>265</v>
      </c>
      <c r="W378" s="1">
        <v>44532.800324074073</v>
      </c>
      <c r="X378">
        <v>529</v>
      </c>
      <c r="Y378">
        <v>88</v>
      </c>
      <c r="Z378">
        <v>0</v>
      </c>
      <c r="AA378">
        <v>88</v>
      </c>
      <c r="AB378">
        <v>0</v>
      </c>
      <c r="AC378">
        <v>74</v>
      </c>
      <c r="AD378">
        <v>1</v>
      </c>
      <c r="AE378">
        <v>0</v>
      </c>
      <c r="AF378">
        <v>0</v>
      </c>
      <c r="AG378">
        <v>0</v>
      </c>
      <c r="AH378" t="s">
        <v>95</v>
      </c>
      <c r="AI378" s="1">
        <v>44533.158495370371</v>
      </c>
      <c r="AJ378">
        <v>646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910</v>
      </c>
      <c r="B379" t="s">
        <v>80</v>
      </c>
      <c r="C379" t="s">
        <v>822</v>
      </c>
      <c r="D379" t="s">
        <v>82</v>
      </c>
      <c r="E379" s="2" t="str">
        <f>HYPERLINK("capsilon://?command=openfolder&amp;siteaddress=FAM.docvelocity-na8.net&amp;folderid=FX3FD72418-23C2-9F41-A3AD-55FD6FF17482","FX21119710")</f>
        <v>FX21119710</v>
      </c>
      <c r="F379" t="s">
        <v>19</v>
      </c>
      <c r="G379" t="s">
        <v>19</v>
      </c>
      <c r="H379" t="s">
        <v>83</v>
      </c>
      <c r="I379" t="s">
        <v>837</v>
      </c>
      <c r="J379">
        <v>74</v>
      </c>
      <c r="K379" t="s">
        <v>85</v>
      </c>
      <c r="L379" t="s">
        <v>86</v>
      </c>
      <c r="M379" t="s">
        <v>87</v>
      </c>
      <c r="N379">
        <v>2</v>
      </c>
      <c r="O379" s="1">
        <v>44532.745648148149</v>
      </c>
      <c r="P379" s="1">
        <v>44533.158090277779</v>
      </c>
      <c r="Q379">
        <v>34105</v>
      </c>
      <c r="R379">
        <v>1530</v>
      </c>
      <c r="S379" t="b">
        <v>0</v>
      </c>
      <c r="T379" t="s">
        <v>88</v>
      </c>
      <c r="U379" t="b">
        <v>1</v>
      </c>
      <c r="V379" t="s">
        <v>337</v>
      </c>
      <c r="W379" s="1">
        <v>44532.816747685189</v>
      </c>
      <c r="X379">
        <v>1061</v>
      </c>
      <c r="Y379">
        <v>88</v>
      </c>
      <c r="Z379">
        <v>0</v>
      </c>
      <c r="AA379">
        <v>88</v>
      </c>
      <c r="AB379">
        <v>0</v>
      </c>
      <c r="AC379">
        <v>74</v>
      </c>
      <c r="AD379">
        <v>-14</v>
      </c>
      <c r="AE379">
        <v>0</v>
      </c>
      <c r="AF379">
        <v>0</v>
      </c>
      <c r="AG379">
        <v>0</v>
      </c>
      <c r="AH379" t="s">
        <v>109</v>
      </c>
      <c r="AI379" s="1">
        <v>44533.158090277779</v>
      </c>
      <c r="AJ379">
        <v>393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-14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911</v>
      </c>
      <c r="B380" t="s">
        <v>80</v>
      </c>
      <c r="C380" t="s">
        <v>839</v>
      </c>
      <c r="D380" t="s">
        <v>82</v>
      </c>
      <c r="E380" s="2" t="str">
        <f>HYPERLINK("capsilon://?command=openfolder&amp;siteaddress=FAM.docvelocity-na8.net&amp;folderid=FX97FE9865-225F-F8F7-24E5-6A64D1190A2A","FX211250")</f>
        <v>FX211250</v>
      </c>
      <c r="F380" t="s">
        <v>19</v>
      </c>
      <c r="G380" t="s">
        <v>19</v>
      </c>
      <c r="H380" t="s">
        <v>83</v>
      </c>
      <c r="I380" t="s">
        <v>844</v>
      </c>
      <c r="J380">
        <v>189</v>
      </c>
      <c r="K380" t="s">
        <v>85</v>
      </c>
      <c r="L380" t="s">
        <v>86</v>
      </c>
      <c r="M380" t="s">
        <v>87</v>
      </c>
      <c r="N380">
        <v>2</v>
      </c>
      <c r="O380" s="1">
        <v>44532.74759259259</v>
      </c>
      <c r="P380" s="1">
        <v>44532.787638888891</v>
      </c>
      <c r="Q380">
        <v>2335</v>
      </c>
      <c r="R380">
        <v>1125</v>
      </c>
      <c r="S380" t="b">
        <v>0</v>
      </c>
      <c r="T380" t="s">
        <v>88</v>
      </c>
      <c r="U380" t="b">
        <v>1</v>
      </c>
      <c r="V380" t="s">
        <v>155</v>
      </c>
      <c r="W380" s="1">
        <v>44532.753020833334</v>
      </c>
      <c r="X380">
        <v>466</v>
      </c>
      <c r="Y380">
        <v>183</v>
      </c>
      <c r="Z380">
        <v>0</v>
      </c>
      <c r="AA380">
        <v>183</v>
      </c>
      <c r="AB380">
        <v>0</v>
      </c>
      <c r="AC380">
        <v>63</v>
      </c>
      <c r="AD380">
        <v>6</v>
      </c>
      <c r="AE380">
        <v>0</v>
      </c>
      <c r="AF380">
        <v>0</v>
      </c>
      <c r="AG380">
        <v>0</v>
      </c>
      <c r="AH380" t="s">
        <v>167</v>
      </c>
      <c r="AI380" s="1">
        <v>44532.787638888891</v>
      </c>
      <c r="AJ380">
        <v>659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6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912</v>
      </c>
      <c r="B381" t="s">
        <v>80</v>
      </c>
      <c r="C381" t="s">
        <v>855</v>
      </c>
      <c r="D381" t="s">
        <v>82</v>
      </c>
      <c r="E381" s="2" t="str">
        <f>HYPERLINK("capsilon://?command=openfolder&amp;siteaddress=FAM.docvelocity-na8.net&amp;folderid=FX5ABFBD6D-81E1-E487-54B2-E6B18D9FA9E9","FX21123304")</f>
        <v>FX21123304</v>
      </c>
      <c r="F381" t="s">
        <v>19</v>
      </c>
      <c r="G381" t="s">
        <v>19</v>
      </c>
      <c r="H381" t="s">
        <v>83</v>
      </c>
      <c r="I381" t="s">
        <v>856</v>
      </c>
      <c r="J381">
        <v>120</v>
      </c>
      <c r="K381" t="s">
        <v>85</v>
      </c>
      <c r="L381" t="s">
        <v>86</v>
      </c>
      <c r="M381" t="s">
        <v>87</v>
      </c>
      <c r="N381">
        <v>2</v>
      </c>
      <c r="O381" s="1">
        <v>44532.748877314814</v>
      </c>
      <c r="P381" s="1">
        <v>44532.793634259258</v>
      </c>
      <c r="Q381">
        <v>2964</v>
      </c>
      <c r="R381">
        <v>903</v>
      </c>
      <c r="S381" t="b">
        <v>0</v>
      </c>
      <c r="T381" t="s">
        <v>88</v>
      </c>
      <c r="U381" t="b">
        <v>1</v>
      </c>
      <c r="V381" t="s">
        <v>155</v>
      </c>
      <c r="W381" s="1">
        <v>44532.7575</v>
      </c>
      <c r="X381">
        <v>386</v>
      </c>
      <c r="Y381">
        <v>108</v>
      </c>
      <c r="Z381">
        <v>0</v>
      </c>
      <c r="AA381">
        <v>108</v>
      </c>
      <c r="AB381">
        <v>0</v>
      </c>
      <c r="AC381">
        <v>38</v>
      </c>
      <c r="AD381">
        <v>12</v>
      </c>
      <c r="AE381">
        <v>0</v>
      </c>
      <c r="AF381">
        <v>0</v>
      </c>
      <c r="AG381">
        <v>0</v>
      </c>
      <c r="AH381" t="s">
        <v>167</v>
      </c>
      <c r="AI381" s="1">
        <v>44532.793634259258</v>
      </c>
      <c r="AJ381">
        <v>517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12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913</v>
      </c>
      <c r="B382" t="s">
        <v>80</v>
      </c>
      <c r="C382" t="s">
        <v>914</v>
      </c>
      <c r="D382" t="s">
        <v>82</v>
      </c>
      <c r="E382" s="2" t="str">
        <f>HYPERLINK("capsilon://?command=openfolder&amp;siteaddress=FAM.docvelocity-na8.net&amp;folderid=FXEB7CB48E-F683-DACC-B5FB-F5F390A99C64","FX2112190")</f>
        <v>FX2112190</v>
      </c>
      <c r="F382" t="s">
        <v>19</v>
      </c>
      <c r="G382" t="s">
        <v>19</v>
      </c>
      <c r="H382" t="s">
        <v>83</v>
      </c>
      <c r="I382" t="s">
        <v>915</v>
      </c>
      <c r="J382">
        <v>38</v>
      </c>
      <c r="K382" t="s">
        <v>85</v>
      </c>
      <c r="L382" t="s">
        <v>86</v>
      </c>
      <c r="M382" t="s">
        <v>87</v>
      </c>
      <c r="N382">
        <v>2</v>
      </c>
      <c r="O382" s="1">
        <v>44532.74894675926</v>
      </c>
      <c r="P382" s="1">
        <v>44533.166770833333</v>
      </c>
      <c r="Q382">
        <v>35742</v>
      </c>
      <c r="R382">
        <v>358</v>
      </c>
      <c r="S382" t="b">
        <v>0</v>
      </c>
      <c r="T382" t="s">
        <v>88</v>
      </c>
      <c r="U382" t="b">
        <v>0</v>
      </c>
      <c r="V382" t="s">
        <v>244</v>
      </c>
      <c r="W382" s="1">
        <v>44532.817430555559</v>
      </c>
      <c r="X382">
        <v>167</v>
      </c>
      <c r="Y382">
        <v>37</v>
      </c>
      <c r="Z382">
        <v>0</v>
      </c>
      <c r="AA382">
        <v>37</v>
      </c>
      <c r="AB382">
        <v>0</v>
      </c>
      <c r="AC382">
        <v>14</v>
      </c>
      <c r="AD382">
        <v>1</v>
      </c>
      <c r="AE382">
        <v>0</v>
      </c>
      <c r="AF382">
        <v>0</v>
      </c>
      <c r="AG382">
        <v>0</v>
      </c>
      <c r="AH382" t="s">
        <v>109</v>
      </c>
      <c r="AI382" s="1">
        <v>44533.166770833333</v>
      </c>
      <c r="AJ382">
        <v>191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916</v>
      </c>
      <c r="B383" t="s">
        <v>80</v>
      </c>
      <c r="C383" t="s">
        <v>917</v>
      </c>
      <c r="D383" t="s">
        <v>82</v>
      </c>
      <c r="E383" s="2" t="str">
        <f>HYPERLINK("capsilon://?command=openfolder&amp;siteaddress=FAM.docvelocity-na8.net&amp;folderid=FX3F38425E-FDCE-8199-CFFF-A5C3C11F8952","FX211113545")</f>
        <v>FX211113545</v>
      </c>
      <c r="F383" t="s">
        <v>19</v>
      </c>
      <c r="G383" t="s">
        <v>19</v>
      </c>
      <c r="H383" t="s">
        <v>83</v>
      </c>
      <c r="I383" t="s">
        <v>918</v>
      </c>
      <c r="J383">
        <v>38</v>
      </c>
      <c r="K383" t="s">
        <v>85</v>
      </c>
      <c r="L383" t="s">
        <v>86</v>
      </c>
      <c r="M383" t="s">
        <v>87</v>
      </c>
      <c r="N383">
        <v>2</v>
      </c>
      <c r="O383" s="1">
        <v>44532.763194444444</v>
      </c>
      <c r="P383" s="1">
        <v>44533.167881944442</v>
      </c>
      <c r="Q383">
        <v>34621</v>
      </c>
      <c r="R383">
        <v>344</v>
      </c>
      <c r="S383" t="b">
        <v>0</v>
      </c>
      <c r="T383" t="s">
        <v>88</v>
      </c>
      <c r="U383" t="b">
        <v>0</v>
      </c>
      <c r="V383" t="s">
        <v>265</v>
      </c>
      <c r="W383" s="1">
        <v>44532.817499999997</v>
      </c>
      <c r="X383">
        <v>122</v>
      </c>
      <c r="Y383">
        <v>37</v>
      </c>
      <c r="Z383">
        <v>0</v>
      </c>
      <c r="AA383">
        <v>37</v>
      </c>
      <c r="AB383">
        <v>0</v>
      </c>
      <c r="AC383">
        <v>18</v>
      </c>
      <c r="AD383">
        <v>1</v>
      </c>
      <c r="AE383">
        <v>0</v>
      </c>
      <c r="AF383">
        <v>0</v>
      </c>
      <c r="AG383">
        <v>0</v>
      </c>
      <c r="AH383" t="s">
        <v>90</v>
      </c>
      <c r="AI383" s="1">
        <v>44533.167881944442</v>
      </c>
      <c r="AJ383">
        <v>218</v>
      </c>
      <c r="AK383">
        <v>2</v>
      </c>
      <c r="AL383">
        <v>0</v>
      </c>
      <c r="AM383">
        <v>2</v>
      </c>
      <c r="AN383">
        <v>0</v>
      </c>
      <c r="AO383">
        <v>1</v>
      </c>
      <c r="AP383">
        <v>-1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919</v>
      </c>
      <c r="B384" t="s">
        <v>80</v>
      </c>
      <c r="C384" t="s">
        <v>917</v>
      </c>
      <c r="D384" t="s">
        <v>82</v>
      </c>
      <c r="E384" s="2" t="str">
        <f>HYPERLINK("capsilon://?command=openfolder&amp;siteaddress=FAM.docvelocity-na8.net&amp;folderid=FX3F38425E-FDCE-8199-CFFF-A5C3C11F8952","FX211113545")</f>
        <v>FX211113545</v>
      </c>
      <c r="F384" t="s">
        <v>19</v>
      </c>
      <c r="G384" t="s">
        <v>19</v>
      </c>
      <c r="H384" t="s">
        <v>83</v>
      </c>
      <c r="I384" t="s">
        <v>920</v>
      </c>
      <c r="J384">
        <v>32</v>
      </c>
      <c r="K384" t="s">
        <v>85</v>
      </c>
      <c r="L384" t="s">
        <v>86</v>
      </c>
      <c r="M384" t="s">
        <v>87</v>
      </c>
      <c r="N384">
        <v>2</v>
      </c>
      <c r="O384" s="1">
        <v>44532.763865740744</v>
      </c>
      <c r="P384" s="1">
        <v>44533.191400462965</v>
      </c>
      <c r="Q384">
        <v>33964</v>
      </c>
      <c r="R384">
        <v>2975</v>
      </c>
      <c r="S384" t="b">
        <v>0</v>
      </c>
      <c r="T384" t="s">
        <v>88</v>
      </c>
      <c r="U384" t="b">
        <v>0</v>
      </c>
      <c r="V384" t="s">
        <v>244</v>
      </c>
      <c r="W384" s="1">
        <v>44532.834803240738</v>
      </c>
      <c r="X384">
        <v>1501</v>
      </c>
      <c r="Y384">
        <v>102</v>
      </c>
      <c r="Z384">
        <v>0</v>
      </c>
      <c r="AA384">
        <v>102</v>
      </c>
      <c r="AB384">
        <v>0</v>
      </c>
      <c r="AC384">
        <v>97</v>
      </c>
      <c r="AD384">
        <v>-70</v>
      </c>
      <c r="AE384">
        <v>0</v>
      </c>
      <c r="AF384">
        <v>0</v>
      </c>
      <c r="AG384">
        <v>0</v>
      </c>
      <c r="AH384" t="s">
        <v>90</v>
      </c>
      <c r="AI384" s="1">
        <v>44533.191400462965</v>
      </c>
      <c r="AJ384">
        <v>52</v>
      </c>
      <c r="AK384">
        <v>2</v>
      </c>
      <c r="AL384">
        <v>0</v>
      </c>
      <c r="AM384">
        <v>2</v>
      </c>
      <c r="AN384">
        <v>0</v>
      </c>
      <c r="AO384">
        <v>0</v>
      </c>
      <c r="AP384">
        <v>-72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921</v>
      </c>
      <c r="B385" t="s">
        <v>80</v>
      </c>
      <c r="C385" t="s">
        <v>917</v>
      </c>
      <c r="D385" t="s">
        <v>82</v>
      </c>
      <c r="E385" s="2" t="str">
        <f>HYPERLINK("capsilon://?command=openfolder&amp;siteaddress=FAM.docvelocity-na8.net&amp;folderid=FX3F38425E-FDCE-8199-CFFF-A5C3C11F8952","FX211113545")</f>
        <v>FX211113545</v>
      </c>
      <c r="F385" t="s">
        <v>19</v>
      </c>
      <c r="G385" t="s">
        <v>19</v>
      </c>
      <c r="H385" t="s">
        <v>83</v>
      </c>
      <c r="I385" t="s">
        <v>922</v>
      </c>
      <c r="J385">
        <v>28</v>
      </c>
      <c r="K385" t="s">
        <v>85</v>
      </c>
      <c r="L385" t="s">
        <v>86</v>
      </c>
      <c r="M385" t="s">
        <v>87</v>
      </c>
      <c r="N385">
        <v>2</v>
      </c>
      <c r="O385" s="1">
        <v>44532.764201388891</v>
      </c>
      <c r="P385" s="1">
        <v>44533.170138888891</v>
      </c>
      <c r="Q385">
        <v>34527</v>
      </c>
      <c r="R385">
        <v>546</v>
      </c>
      <c r="S385" t="b">
        <v>0</v>
      </c>
      <c r="T385" t="s">
        <v>88</v>
      </c>
      <c r="U385" t="b">
        <v>0</v>
      </c>
      <c r="V385" t="s">
        <v>337</v>
      </c>
      <c r="W385" s="1">
        <v>44532.821111111109</v>
      </c>
      <c r="X385">
        <v>352</v>
      </c>
      <c r="Y385">
        <v>21</v>
      </c>
      <c r="Z385">
        <v>0</v>
      </c>
      <c r="AA385">
        <v>21</v>
      </c>
      <c r="AB385">
        <v>0</v>
      </c>
      <c r="AC385">
        <v>17</v>
      </c>
      <c r="AD385">
        <v>7</v>
      </c>
      <c r="AE385">
        <v>0</v>
      </c>
      <c r="AF385">
        <v>0</v>
      </c>
      <c r="AG385">
        <v>0</v>
      </c>
      <c r="AH385" t="s">
        <v>90</v>
      </c>
      <c r="AI385" s="1">
        <v>44533.170138888891</v>
      </c>
      <c r="AJ385">
        <v>194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7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923</v>
      </c>
      <c r="B386" t="s">
        <v>80</v>
      </c>
      <c r="C386" t="s">
        <v>917</v>
      </c>
      <c r="D386" t="s">
        <v>82</v>
      </c>
      <c r="E386" s="2" t="str">
        <f>HYPERLINK("capsilon://?command=openfolder&amp;siteaddress=FAM.docvelocity-na8.net&amp;folderid=FX3F38425E-FDCE-8199-CFFF-A5C3C11F8952","FX211113545")</f>
        <v>FX211113545</v>
      </c>
      <c r="F386" t="s">
        <v>19</v>
      </c>
      <c r="G386" t="s">
        <v>19</v>
      </c>
      <c r="H386" t="s">
        <v>83</v>
      </c>
      <c r="I386" t="s">
        <v>924</v>
      </c>
      <c r="J386">
        <v>28</v>
      </c>
      <c r="K386" t="s">
        <v>85</v>
      </c>
      <c r="L386" t="s">
        <v>86</v>
      </c>
      <c r="M386" t="s">
        <v>87</v>
      </c>
      <c r="N386">
        <v>2</v>
      </c>
      <c r="O386" s="1">
        <v>44532.765081018515</v>
      </c>
      <c r="P386" s="1">
        <v>44533.172951388886</v>
      </c>
      <c r="Q386">
        <v>34797</v>
      </c>
      <c r="R386">
        <v>443</v>
      </c>
      <c r="S386" t="b">
        <v>0</v>
      </c>
      <c r="T386" t="s">
        <v>88</v>
      </c>
      <c r="U386" t="b">
        <v>0</v>
      </c>
      <c r="V386" t="s">
        <v>265</v>
      </c>
      <c r="W386" s="1">
        <v>44532.818761574075</v>
      </c>
      <c r="X386">
        <v>108</v>
      </c>
      <c r="Y386">
        <v>21</v>
      </c>
      <c r="Z386">
        <v>0</v>
      </c>
      <c r="AA386">
        <v>21</v>
      </c>
      <c r="AB386">
        <v>0</v>
      </c>
      <c r="AC386">
        <v>11</v>
      </c>
      <c r="AD386">
        <v>7</v>
      </c>
      <c r="AE386">
        <v>0</v>
      </c>
      <c r="AF386">
        <v>0</v>
      </c>
      <c r="AG386">
        <v>0</v>
      </c>
      <c r="AH386" t="s">
        <v>100</v>
      </c>
      <c r="AI386" s="1">
        <v>44533.172951388886</v>
      </c>
      <c r="AJ386">
        <v>324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7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925</v>
      </c>
      <c r="B387" t="s">
        <v>80</v>
      </c>
      <c r="C387" t="s">
        <v>917</v>
      </c>
      <c r="D387" t="s">
        <v>82</v>
      </c>
      <c r="E387" s="2" t="str">
        <f>HYPERLINK("capsilon://?command=openfolder&amp;siteaddress=FAM.docvelocity-na8.net&amp;folderid=FX3F38425E-FDCE-8199-CFFF-A5C3C11F8952","FX211113545")</f>
        <v>FX211113545</v>
      </c>
      <c r="F387" t="s">
        <v>19</v>
      </c>
      <c r="G387" t="s">
        <v>19</v>
      </c>
      <c r="H387" t="s">
        <v>83</v>
      </c>
      <c r="I387" t="s">
        <v>926</v>
      </c>
      <c r="J387">
        <v>62</v>
      </c>
      <c r="K387" t="s">
        <v>85</v>
      </c>
      <c r="L387" t="s">
        <v>86</v>
      </c>
      <c r="M387" t="s">
        <v>87</v>
      </c>
      <c r="N387">
        <v>2</v>
      </c>
      <c r="O387" s="1">
        <v>44532.765162037038</v>
      </c>
      <c r="P387" s="1">
        <v>44533.189375000002</v>
      </c>
      <c r="Q387">
        <v>35092</v>
      </c>
      <c r="R387">
        <v>1560</v>
      </c>
      <c r="S387" t="b">
        <v>0</v>
      </c>
      <c r="T387" t="s">
        <v>88</v>
      </c>
      <c r="U387" t="b">
        <v>0</v>
      </c>
      <c r="V387" t="s">
        <v>244</v>
      </c>
      <c r="W387" s="1">
        <v>44532.840115740742</v>
      </c>
      <c r="X387">
        <v>458</v>
      </c>
      <c r="Y387">
        <v>109</v>
      </c>
      <c r="Z387">
        <v>0</v>
      </c>
      <c r="AA387">
        <v>109</v>
      </c>
      <c r="AB387">
        <v>0</v>
      </c>
      <c r="AC387">
        <v>84</v>
      </c>
      <c r="AD387">
        <v>-47</v>
      </c>
      <c r="AE387">
        <v>0</v>
      </c>
      <c r="AF387">
        <v>0</v>
      </c>
      <c r="AG387">
        <v>0</v>
      </c>
      <c r="AH387" t="s">
        <v>109</v>
      </c>
      <c r="AI387" s="1">
        <v>44533.189375000002</v>
      </c>
      <c r="AJ387">
        <v>1001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-49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927</v>
      </c>
      <c r="B388" t="s">
        <v>80</v>
      </c>
      <c r="C388" t="s">
        <v>928</v>
      </c>
      <c r="D388" t="s">
        <v>82</v>
      </c>
      <c r="E388" s="2" t="str">
        <f>HYPERLINK("capsilon://?command=openfolder&amp;siteaddress=FAM.docvelocity-na8.net&amp;folderid=FX49076AA6-B710-2DAB-C345-FA9BF877B439","FX2112264")</f>
        <v>FX2112264</v>
      </c>
      <c r="F388" t="s">
        <v>19</v>
      </c>
      <c r="G388" t="s">
        <v>19</v>
      </c>
      <c r="H388" t="s">
        <v>83</v>
      </c>
      <c r="I388" t="s">
        <v>929</v>
      </c>
      <c r="J388">
        <v>28</v>
      </c>
      <c r="K388" t="s">
        <v>85</v>
      </c>
      <c r="L388" t="s">
        <v>86</v>
      </c>
      <c r="M388" t="s">
        <v>87</v>
      </c>
      <c r="N388">
        <v>2</v>
      </c>
      <c r="O388" s="1">
        <v>44532.765416666669</v>
      </c>
      <c r="P388" s="1">
        <v>44533.195219907408</v>
      </c>
      <c r="Q388">
        <v>36686</v>
      </c>
      <c r="R388">
        <v>449</v>
      </c>
      <c r="S388" t="b">
        <v>0</v>
      </c>
      <c r="T388" t="s">
        <v>88</v>
      </c>
      <c r="U388" t="b">
        <v>0</v>
      </c>
      <c r="V388" t="s">
        <v>265</v>
      </c>
      <c r="W388" s="1">
        <v>44532.820439814815</v>
      </c>
      <c r="X388">
        <v>56</v>
      </c>
      <c r="Y388">
        <v>21</v>
      </c>
      <c r="Z388">
        <v>0</v>
      </c>
      <c r="AA388">
        <v>21</v>
      </c>
      <c r="AB388">
        <v>0</v>
      </c>
      <c r="AC388">
        <v>0</v>
      </c>
      <c r="AD388">
        <v>7</v>
      </c>
      <c r="AE388">
        <v>0</v>
      </c>
      <c r="AF388">
        <v>0</v>
      </c>
      <c r="AG388">
        <v>0</v>
      </c>
      <c r="AH388" t="s">
        <v>109</v>
      </c>
      <c r="AI388" s="1">
        <v>44533.195219907408</v>
      </c>
      <c r="AJ388">
        <v>393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930</v>
      </c>
      <c r="B389" t="s">
        <v>80</v>
      </c>
      <c r="C389" t="s">
        <v>928</v>
      </c>
      <c r="D389" t="s">
        <v>82</v>
      </c>
      <c r="E389" s="2" t="str">
        <f>HYPERLINK("capsilon://?command=openfolder&amp;siteaddress=FAM.docvelocity-na8.net&amp;folderid=FX49076AA6-B710-2DAB-C345-FA9BF877B439","FX2112264")</f>
        <v>FX2112264</v>
      </c>
      <c r="F389" t="s">
        <v>19</v>
      </c>
      <c r="G389" t="s">
        <v>19</v>
      </c>
      <c r="H389" t="s">
        <v>83</v>
      </c>
      <c r="I389" t="s">
        <v>931</v>
      </c>
      <c r="J389">
        <v>50</v>
      </c>
      <c r="K389" t="s">
        <v>85</v>
      </c>
      <c r="L389" t="s">
        <v>86</v>
      </c>
      <c r="M389" t="s">
        <v>87</v>
      </c>
      <c r="N389">
        <v>2</v>
      </c>
      <c r="O389" s="1">
        <v>44532.765949074077</v>
      </c>
      <c r="P389" s="1">
        <v>44533.194560185184</v>
      </c>
      <c r="Q389">
        <v>36623</v>
      </c>
      <c r="R389">
        <v>409</v>
      </c>
      <c r="S389" t="b">
        <v>0</v>
      </c>
      <c r="T389" t="s">
        <v>88</v>
      </c>
      <c r="U389" t="b">
        <v>0</v>
      </c>
      <c r="V389" t="s">
        <v>265</v>
      </c>
      <c r="W389" s="1">
        <v>44532.822025462963</v>
      </c>
      <c r="X389">
        <v>137</v>
      </c>
      <c r="Y389">
        <v>54</v>
      </c>
      <c r="Z389">
        <v>0</v>
      </c>
      <c r="AA389">
        <v>54</v>
      </c>
      <c r="AB389">
        <v>0</v>
      </c>
      <c r="AC389">
        <v>29</v>
      </c>
      <c r="AD389">
        <v>-4</v>
      </c>
      <c r="AE389">
        <v>0</v>
      </c>
      <c r="AF389">
        <v>0</v>
      </c>
      <c r="AG389">
        <v>0</v>
      </c>
      <c r="AH389" t="s">
        <v>90</v>
      </c>
      <c r="AI389" s="1">
        <v>44533.194560185184</v>
      </c>
      <c r="AJ389">
        <v>272</v>
      </c>
      <c r="AK389">
        <v>2</v>
      </c>
      <c r="AL389">
        <v>0</v>
      </c>
      <c r="AM389">
        <v>2</v>
      </c>
      <c r="AN389">
        <v>0</v>
      </c>
      <c r="AO389">
        <v>1</v>
      </c>
      <c r="AP389">
        <v>-6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932</v>
      </c>
      <c r="B390" t="s">
        <v>80</v>
      </c>
      <c r="C390" t="s">
        <v>928</v>
      </c>
      <c r="D390" t="s">
        <v>82</v>
      </c>
      <c r="E390" s="2" t="str">
        <f>HYPERLINK("capsilon://?command=openfolder&amp;siteaddress=FAM.docvelocity-na8.net&amp;folderid=FX49076AA6-B710-2DAB-C345-FA9BF877B439","FX2112264")</f>
        <v>FX2112264</v>
      </c>
      <c r="F390" t="s">
        <v>19</v>
      </c>
      <c r="G390" t="s">
        <v>19</v>
      </c>
      <c r="H390" t="s">
        <v>83</v>
      </c>
      <c r="I390" t="s">
        <v>933</v>
      </c>
      <c r="J390">
        <v>50</v>
      </c>
      <c r="K390" t="s">
        <v>85</v>
      </c>
      <c r="L390" t="s">
        <v>86</v>
      </c>
      <c r="M390" t="s">
        <v>87</v>
      </c>
      <c r="N390">
        <v>2</v>
      </c>
      <c r="O390" s="1">
        <v>44532.766180555554</v>
      </c>
      <c r="P390" s="1">
        <v>44533.196226851855</v>
      </c>
      <c r="Q390">
        <v>36625</v>
      </c>
      <c r="R390">
        <v>531</v>
      </c>
      <c r="S390" t="b">
        <v>0</v>
      </c>
      <c r="T390" t="s">
        <v>88</v>
      </c>
      <c r="U390" t="b">
        <v>0</v>
      </c>
      <c r="V390" t="s">
        <v>337</v>
      </c>
      <c r="W390" s="1">
        <v>44532.825821759259</v>
      </c>
      <c r="X390">
        <v>388</v>
      </c>
      <c r="Y390">
        <v>54</v>
      </c>
      <c r="Z390">
        <v>0</v>
      </c>
      <c r="AA390">
        <v>54</v>
      </c>
      <c r="AB390">
        <v>0</v>
      </c>
      <c r="AC390">
        <v>28</v>
      </c>
      <c r="AD390">
        <v>-4</v>
      </c>
      <c r="AE390">
        <v>0</v>
      </c>
      <c r="AF390">
        <v>0</v>
      </c>
      <c r="AG390">
        <v>0</v>
      </c>
      <c r="AH390" t="s">
        <v>90</v>
      </c>
      <c r="AI390" s="1">
        <v>44533.196226851855</v>
      </c>
      <c r="AJ390">
        <v>143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-4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934</v>
      </c>
      <c r="B391" t="s">
        <v>80</v>
      </c>
      <c r="C391" t="s">
        <v>928</v>
      </c>
      <c r="D391" t="s">
        <v>82</v>
      </c>
      <c r="E391" s="2" t="str">
        <f>HYPERLINK("capsilon://?command=openfolder&amp;siteaddress=FAM.docvelocity-na8.net&amp;folderid=FX49076AA6-B710-2DAB-C345-FA9BF877B439","FX2112264")</f>
        <v>FX2112264</v>
      </c>
      <c r="F391" t="s">
        <v>19</v>
      </c>
      <c r="G391" t="s">
        <v>19</v>
      </c>
      <c r="H391" t="s">
        <v>83</v>
      </c>
      <c r="I391" t="s">
        <v>935</v>
      </c>
      <c r="J391">
        <v>28</v>
      </c>
      <c r="K391" t="s">
        <v>85</v>
      </c>
      <c r="L391" t="s">
        <v>86</v>
      </c>
      <c r="M391" t="s">
        <v>87</v>
      </c>
      <c r="N391">
        <v>2</v>
      </c>
      <c r="O391" s="1">
        <v>44532.766747685186</v>
      </c>
      <c r="P391" s="1">
        <v>44533.19730324074</v>
      </c>
      <c r="Q391">
        <v>36887</v>
      </c>
      <c r="R391">
        <v>313</v>
      </c>
      <c r="S391" t="b">
        <v>0</v>
      </c>
      <c r="T391" t="s">
        <v>88</v>
      </c>
      <c r="U391" t="b">
        <v>0</v>
      </c>
      <c r="V391" t="s">
        <v>265</v>
      </c>
      <c r="W391" s="1">
        <v>44532.823587962965</v>
      </c>
      <c r="X391">
        <v>134</v>
      </c>
      <c r="Y391">
        <v>21</v>
      </c>
      <c r="Z391">
        <v>0</v>
      </c>
      <c r="AA391">
        <v>21</v>
      </c>
      <c r="AB391">
        <v>0</v>
      </c>
      <c r="AC391">
        <v>17</v>
      </c>
      <c r="AD391">
        <v>7</v>
      </c>
      <c r="AE391">
        <v>0</v>
      </c>
      <c r="AF391">
        <v>0</v>
      </c>
      <c r="AG391">
        <v>0</v>
      </c>
      <c r="AH391" t="s">
        <v>109</v>
      </c>
      <c r="AI391" s="1">
        <v>44533.19730324074</v>
      </c>
      <c r="AJ391">
        <v>179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6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936</v>
      </c>
      <c r="B392" t="s">
        <v>80</v>
      </c>
      <c r="C392" t="s">
        <v>928</v>
      </c>
      <c r="D392" t="s">
        <v>82</v>
      </c>
      <c r="E392" s="2" t="str">
        <f>HYPERLINK("capsilon://?command=openfolder&amp;siteaddress=FAM.docvelocity-na8.net&amp;folderid=FX49076AA6-B710-2DAB-C345-FA9BF877B439","FX2112264")</f>
        <v>FX2112264</v>
      </c>
      <c r="F392" t="s">
        <v>19</v>
      </c>
      <c r="G392" t="s">
        <v>19</v>
      </c>
      <c r="H392" t="s">
        <v>83</v>
      </c>
      <c r="I392" t="s">
        <v>937</v>
      </c>
      <c r="J392">
        <v>132</v>
      </c>
      <c r="K392" t="s">
        <v>85</v>
      </c>
      <c r="L392" t="s">
        <v>86</v>
      </c>
      <c r="M392" t="s">
        <v>87</v>
      </c>
      <c r="N392">
        <v>2</v>
      </c>
      <c r="O392" s="1">
        <v>44532.76734953704</v>
      </c>
      <c r="P392" s="1">
        <v>44533.200972222221</v>
      </c>
      <c r="Q392">
        <v>36464</v>
      </c>
      <c r="R392">
        <v>1001</v>
      </c>
      <c r="S392" t="b">
        <v>0</v>
      </c>
      <c r="T392" t="s">
        <v>88</v>
      </c>
      <c r="U392" t="b">
        <v>0</v>
      </c>
      <c r="V392" t="s">
        <v>244</v>
      </c>
      <c r="W392" s="1">
        <v>44532.846539351849</v>
      </c>
      <c r="X392">
        <v>554</v>
      </c>
      <c r="Y392">
        <v>104</v>
      </c>
      <c r="Z392">
        <v>0</v>
      </c>
      <c r="AA392">
        <v>104</v>
      </c>
      <c r="AB392">
        <v>0</v>
      </c>
      <c r="AC392">
        <v>41</v>
      </c>
      <c r="AD392">
        <v>28</v>
      </c>
      <c r="AE392">
        <v>0</v>
      </c>
      <c r="AF392">
        <v>0</v>
      </c>
      <c r="AG392">
        <v>0</v>
      </c>
      <c r="AH392" t="s">
        <v>90</v>
      </c>
      <c r="AI392" s="1">
        <v>44533.200972222221</v>
      </c>
      <c r="AJ392">
        <v>409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28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938</v>
      </c>
      <c r="B393" t="s">
        <v>80</v>
      </c>
      <c r="C393" t="s">
        <v>133</v>
      </c>
      <c r="D393" t="s">
        <v>82</v>
      </c>
      <c r="E393" s="2" t="str">
        <f>HYPERLINK("capsilon://?command=openfolder&amp;siteaddress=FAM.docvelocity-na8.net&amp;folderid=FXDC832666-F895-0AD0-775F-9BB1C4B21AB2","FX211113356")</f>
        <v>FX211113356</v>
      </c>
      <c r="F393" t="s">
        <v>19</v>
      </c>
      <c r="G393" t="s">
        <v>19</v>
      </c>
      <c r="H393" t="s">
        <v>83</v>
      </c>
      <c r="I393" t="s">
        <v>939</v>
      </c>
      <c r="J393">
        <v>68</v>
      </c>
      <c r="K393" t="s">
        <v>85</v>
      </c>
      <c r="L393" t="s">
        <v>86</v>
      </c>
      <c r="M393" t="s">
        <v>87</v>
      </c>
      <c r="N393">
        <v>2</v>
      </c>
      <c r="O393" s="1">
        <v>44532.76840277778</v>
      </c>
      <c r="P393" s="1">
        <v>44533.20412037037</v>
      </c>
      <c r="Q393">
        <v>36939</v>
      </c>
      <c r="R393">
        <v>707</v>
      </c>
      <c r="S393" t="b">
        <v>0</v>
      </c>
      <c r="T393" t="s">
        <v>88</v>
      </c>
      <c r="U393" t="b">
        <v>0</v>
      </c>
      <c r="V393" t="s">
        <v>265</v>
      </c>
      <c r="W393" s="1">
        <v>44532.825821759259</v>
      </c>
      <c r="X393">
        <v>168</v>
      </c>
      <c r="Y393">
        <v>63</v>
      </c>
      <c r="Z393">
        <v>0</v>
      </c>
      <c r="AA393">
        <v>63</v>
      </c>
      <c r="AB393">
        <v>0</v>
      </c>
      <c r="AC393">
        <v>22</v>
      </c>
      <c r="AD393">
        <v>5</v>
      </c>
      <c r="AE393">
        <v>0</v>
      </c>
      <c r="AF393">
        <v>0</v>
      </c>
      <c r="AG393">
        <v>0</v>
      </c>
      <c r="AH393" t="s">
        <v>109</v>
      </c>
      <c r="AI393" s="1">
        <v>44533.20412037037</v>
      </c>
      <c r="AJ393">
        <v>526</v>
      </c>
      <c r="AK393">
        <v>4</v>
      </c>
      <c r="AL393">
        <v>0</v>
      </c>
      <c r="AM393">
        <v>4</v>
      </c>
      <c r="AN393">
        <v>0</v>
      </c>
      <c r="AO393">
        <v>4</v>
      </c>
      <c r="AP393">
        <v>1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940</v>
      </c>
      <c r="B394" t="s">
        <v>80</v>
      </c>
      <c r="C394" t="s">
        <v>133</v>
      </c>
      <c r="D394" t="s">
        <v>82</v>
      </c>
      <c r="E394" s="2" t="str">
        <f>HYPERLINK("capsilon://?command=openfolder&amp;siteaddress=FAM.docvelocity-na8.net&amp;folderid=FXDC832666-F895-0AD0-775F-9BB1C4B21AB2","FX211113356")</f>
        <v>FX211113356</v>
      </c>
      <c r="F394" t="s">
        <v>19</v>
      </c>
      <c r="G394" t="s">
        <v>19</v>
      </c>
      <c r="H394" t="s">
        <v>83</v>
      </c>
      <c r="I394" t="s">
        <v>941</v>
      </c>
      <c r="J394">
        <v>28</v>
      </c>
      <c r="K394" t="s">
        <v>85</v>
      </c>
      <c r="L394" t="s">
        <v>86</v>
      </c>
      <c r="M394" t="s">
        <v>87</v>
      </c>
      <c r="N394">
        <v>2</v>
      </c>
      <c r="O394" s="1">
        <v>44532.768657407411</v>
      </c>
      <c r="P394" s="1">
        <v>44533.20239583333</v>
      </c>
      <c r="Q394">
        <v>37296</v>
      </c>
      <c r="R394">
        <v>179</v>
      </c>
      <c r="S394" t="b">
        <v>0</v>
      </c>
      <c r="T394" t="s">
        <v>88</v>
      </c>
      <c r="U394" t="b">
        <v>0</v>
      </c>
      <c r="V394" t="s">
        <v>265</v>
      </c>
      <c r="W394" s="1">
        <v>44532.826423611114</v>
      </c>
      <c r="X394">
        <v>51</v>
      </c>
      <c r="Y394">
        <v>21</v>
      </c>
      <c r="Z394">
        <v>0</v>
      </c>
      <c r="AA394">
        <v>21</v>
      </c>
      <c r="AB394">
        <v>0</v>
      </c>
      <c r="AC394">
        <v>1</v>
      </c>
      <c r="AD394">
        <v>7</v>
      </c>
      <c r="AE394">
        <v>0</v>
      </c>
      <c r="AF394">
        <v>0</v>
      </c>
      <c r="AG394">
        <v>0</v>
      </c>
      <c r="AH394" t="s">
        <v>90</v>
      </c>
      <c r="AI394" s="1">
        <v>44533.20239583333</v>
      </c>
      <c r="AJ394">
        <v>122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7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942</v>
      </c>
      <c r="B395" t="s">
        <v>80</v>
      </c>
      <c r="C395" t="s">
        <v>133</v>
      </c>
      <c r="D395" t="s">
        <v>82</v>
      </c>
      <c r="E395" s="2" t="str">
        <f>HYPERLINK("capsilon://?command=openfolder&amp;siteaddress=FAM.docvelocity-na8.net&amp;folderid=FXDC832666-F895-0AD0-775F-9BB1C4B21AB2","FX211113356")</f>
        <v>FX211113356</v>
      </c>
      <c r="F395" t="s">
        <v>19</v>
      </c>
      <c r="G395" t="s">
        <v>19</v>
      </c>
      <c r="H395" t="s">
        <v>83</v>
      </c>
      <c r="I395" t="s">
        <v>134</v>
      </c>
      <c r="J395">
        <v>83</v>
      </c>
      <c r="K395" t="s">
        <v>85</v>
      </c>
      <c r="L395" t="s">
        <v>86</v>
      </c>
      <c r="M395" t="s">
        <v>87</v>
      </c>
      <c r="N395">
        <v>1</v>
      </c>
      <c r="O395" s="1">
        <v>44532.76902777778</v>
      </c>
      <c r="P395" s="1">
        <v>44533.344386574077</v>
      </c>
      <c r="Q395">
        <v>49227</v>
      </c>
      <c r="R395">
        <v>484</v>
      </c>
      <c r="S395" t="b">
        <v>0</v>
      </c>
      <c r="T395" t="s">
        <v>88</v>
      </c>
      <c r="U395" t="b">
        <v>0</v>
      </c>
      <c r="V395" t="s">
        <v>144</v>
      </c>
      <c r="W395" s="1">
        <v>44533.344386574077</v>
      </c>
      <c r="X395">
        <v>175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83</v>
      </c>
      <c r="AE395">
        <v>78</v>
      </c>
      <c r="AF395">
        <v>0</v>
      </c>
      <c r="AG395">
        <v>2</v>
      </c>
      <c r="AH395" t="s">
        <v>88</v>
      </c>
      <c r="AI395" t="s">
        <v>88</v>
      </c>
      <c r="AJ395" t="s">
        <v>88</v>
      </c>
      <c r="AK395" t="s">
        <v>88</v>
      </c>
      <c r="AL395" t="s">
        <v>88</v>
      </c>
      <c r="AM395" t="s">
        <v>88</v>
      </c>
      <c r="AN395" t="s">
        <v>88</v>
      </c>
      <c r="AO395" t="s">
        <v>88</v>
      </c>
      <c r="AP395" t="s">
        <v>88</v>
      </c>
      <c r="AQ395" t="s">
        <v>88</v>
      </c>
      <c r="AR395" t="s">
        <v>88</v>
      </c>
      <c r="AS395" t="s">
        <v>88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943</v>
      </c>
      <c r="B396" t="s">
        <v>80</v>
      </c>
      <c r="C396" t="s">
        <v>133</v>
      </c>
      <c r="D396" t="s">
        <v>82</v>
      </c>
      <c r="E396" s="2" t="str">
        <f>HYPERLINK("capsilon://?command=openfolder&amp;siteaddress=FAM.docvelocity-na8.net&amp;folderid=FXDC832666-F895-0AD0-775F-9BB1C4B21AB2","FX211113356")</f>
        <v>FX211113356</v>
      </c>
      <c r="F396" t="s">
        <v>19</v>
      </c>
      <c r="G396" t="s">
        <v>19</v>
      </c>
      <c r="H396" t="s">
        <v>83</v>
      </c>
      <c r="I396" t="s">
        <v>944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44532.769317129627</v>
      </c>
      <c r="P396" s="1">
        <v>44533.203425925924</v>
      </c>
      <c r="Q396">
        <v>37172</v>
      </c>
      <c r="R396">
        <v>335</v>
      </c>
      <c r="S396" t="b">
        <v>0</v>
      </c>
      <c r="T396" t="s">
        <v>88</v>
      </c>
      <c r="U396" t="b">
        <v>0</v>
      </c>
      <c r="V396" t="s">
        <v>337</v>
      </c>
      <c r="W396" s="1">
        <v>44532.828888888886</v>
      </c>
      <c r="X396">
        <v>242</v>
      </c>
      <c r="Y396">
        <v>21</v>
      </c>
      <c r="Z396">
        <v>0</v>
      </c>
      <c r="AA396">
        <v>21</v>
      </c>
      <c r="AB396">
        <v>0</v>
      </c>
      <c r="AC396">
        <v>3</v>
      </c>
      <c r="AD396">
        <v>7</v>
      </c>
      <c r="AE396">
        <v>0</v>
      </c>
      <c r="AF396">
        <v>0</v>
      </c>
      <c r="AG396">
        <v>0</v>
      </c>
      <c r="AH396" t="s">
        <v>90</v>
      </c>
      <c r="AI396" s="1">
        <v>44533.203425925924</v>
      </c>
      <c r="AJ396">
        <v>88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945</v>
      </c>
      <c r="B397" t="s">
        <v>80</v>
      </c>
      <c r="C397" t="s">
        <v>133</v>
      </c>
      <c r="D397" t="s">
        <v>82</v>
      </c>
      <c r="E397" s="2" t="str">
        <f>HYPERLINK("capsilon://?command=openfolder&amp;siteaddress=FAM.docvelocity-na8.net&amp;folderid=FXDC832666-F895-0AD0-775F-9BB1C4B21AB2","FX211113356")</f>
        <v>FX211113356</v>
      </c>
      <c r="F397" t="s">
        <v>19</v>
      </c>
      <c r="G397" t="s">
        <v>19</v>
      </c>
      <c r="H397" t="s">
        <v>83</v>
      </c>
      <c r="I397" t="s">
        <v>946</v>
      </c>
      <c r="J397">
        <v>73</v>
      </c>
      <c r="K397" t="s">
        <v>85</v>
      </c>
      <c r="L397" t="s">
        <v>86</v>
      </c>
      <c r="M397" t="s">
        <v>87</v>
      </c>
      <c r="N397">
        <v>2</v>
      </c>
      <c r="O397" s="1">
        <v>44532.769571759258</v>
      </c>
      <c r="P397" s="1">
        <v>44533.206099537034</v>
      </c>
      <c r="Q397">
        <v>37331</v>
      </c>
      <c r="R397">
        <v>385</v>
      </c>
      <c r="S397" t="b">
        <v>0</v>
      </c>
      <c r="T397" t="s">
        <v>88</v>
      </c>
      <c r="U397" t="b">
        <v>0</v>
      </c>
      <c r="V397" t="s">
        <v>265</v>
      </c>
      <c r="W397" s="1">
        <v>44532.828599537039</v>
      </c>
      <c r="X397">
        <v>149</v>
      </c>
      <c r="Y397">
        <v>68</v>
      </c>
      <c r="Z397">
        <v>0</v>
      </c>
      <c r="AA397">
        <v>68</v>
      </c>
      <c r="AB397">
        <v>0</v>
      </c>
      <c r="AC397">
        <v>28</v>
      </c>
      <c r="AD397">
        <v>5</v>
      </c>
      <c r="AE397">
        <v>0</v>
      </c>
      <c r="AF397">
        <v>0</v>
      </c>
      <c r="AG397">
        <v>0</v>
      </c>
      <c r="AH397" t="s">
        <v>90</v>
      </c>
      <c r="AI397" s="1">
        <v>44533.206099537034</v>
      </c>
      <c r="AJ397">
        <v>230</v>
      </c>
      <c r="AK397">
        <v>3</v>
      </c>
      <c r="AL397">
        <v>0</v>
      </c>
      <c r="AM397">
        <v>3</v>
      </c>
      <c r="AN397">
        <v>0</v>
      </c>
      <c r="AO397">
        <v>2</v>
      </c>
      <c r="AP397">
        <v>2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947</v>
      </c>
      <c r="B398" t="s">
        <v>80</v>
      </c>
      <c r="C398" t="s">
        <v>136</v>
      </c>
      <c r="D398" t="s">
        <v>82</v>
      </c>
      <c r="E398" s="2" t="str">
        <f>HYPERLINK("capsilon://?command=openfolder&amp;siteaddress=FAM.docvelocity-na8.net&amp;folderid=FX401B6946-A295-8A4D-4D8B-2335AE1FD0BB","FX21119507")</f>
        <v>FX21119507</v>
      </c>
      <c r="F398" t="s">
        <v>19</v>
      </c>
      <c r="G398" t="s">
        <v>19</v>
      </c>
      <c r="H398" t="s">
        <v>83</v>
      </c>
      <c r="I398" t="s">
        <v>137</v>
      </c>
      <c r="J398">
        <v>128</v>
      </c>
      <c r="K398" t="s">
        <v>85</v>
      </c>
      <c r="L398" t="s">
        <v>86</v>
      </c>
      <c r="M398" t="s">
        <v>87</v>
      </c>
      <c r="N398">
        <v>1</v>
      </c>
      <c r="O398" s="1">
        <v>44532.779143518521</v>
      </c>
      <c r="P398" s="1">
        <v>44533.346087962964</v>
      </c>
      <c r="Q398">
        <v>48650</v>
      </c>
      <c r="R398">
        <v>334</v>
      </c>
      <c r="S398" t="b">
        <v>0</v>
      </c>
      <c r="T398" t="s">
        <v>88</v>
      </c>
      <c r="U398" t="b">
        <v>0</v>
      </c>
      <c r="V398" t="s">
        <v>144</v>
      </c>
      <c r="W398" s="1">
        <v>44533.346087962964</v>
      </c>
      <c r="X398">
        <v>146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128</v>
      </c>
      <c r="AE398">
        <v>111</v>
      </c>
      <c r="AF398">
        <v>0</v>
      </c>
      <c r="AG398">
        <v>5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R398" t="s">
        <v>88</v>
      </c>
      <c r="AS398" t="s">
        <v>88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948</v>
      </c>
      <c r="B399" t="s">
        <v>80</v>
      </c>
      <c r="C399" t="s">
        <v>949</v>
      </c>
      <c r="D399" t="s">
        <v>82</v>
      </c>
      <c r="E399" s="2" t="str">
        <f>HYPERLINK("capsilon://?command=openfolder&amp;siteaddress=FAM.docvelocity-na8.net&amp;folderid=FXEA1CC90D-6D09-3CD5-994A-6F7FBA84209B","FX210914348")</f>
        <v>FX210914348</v>
      </c>
      <c r="F399" t="s">
        <v>19</v>
      </c>
      <c r="G399" t="s">
        <v>19</v>
      </c>
      <c r="H399" t="s">
        <v>83</v>
      </c>
      <c r="I399" t="s">
        <v>950</v>
      </c>
      <c r="J399">
        <v>40</v>
      </c>
      <c r="K399" t="s">
        <v>85</v>
      </c>
      <c r="L399" t="s">
        <v>86</v>
      </c>
      <c r="M399" t="s">
        <v>87</v>
      </c>
      <c r="N399">
        <v>2</v>
      </c>
      <c r="O399" s="1">
        <v>44532.779479166667</v>
      </c>
      <c r="P399" s="1">
        <v>44533.210231481484</v>
      </c>
      <c r="Q399">
        <v>36383</v>
      </c>
      <c r="R399">
        <v>834</v>
      </c>
      <c r="S399" t="b">
        <v>0</v>
      </c>
      <c r="T399" t="s">
        <v>88</v>
      </c>
      <c r="U399" t="b">
        <v>0</v>
      </c>
      <c r="V399" t="s">
        <v>265</v>
      </c>
      <c r="W399" s="1">
        <v>44532.832499999997</v>
      </c>
      <c r="X399">
        <v>297</v>
      </c>
      <c r="Y399">
        <v>41</v>
      </c>
      <c r="Z399">
        <v>0</v>
      </c>
      <c r="AA399">
        <v>41</v>
      </c>
      <c r="AB399">
        <v>0</v>
      </c>
      <c r="AC399">
        <v>35</v>
      </c>
      <c r="AD399">
        <v>-1</v>
      </c>
      <c r="AE399">
        <v>0</v>
      </c>
      <c r="AF399">
        <v>0</v>
      </c>
      <c r="AG399">
        <v>0</v>
      </c>
      <c r="AH399" t="s">
        <v>109</v>
      </c>
      <c r="AI399" s="1">
        <v>44533.210231481484</v>
      </c>
      <c r="AJ399">
        <v>527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-2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951</v>
      </c>
      <c r="B400" t="s">
        <v>80</v>
      </c>
      <c r="C400" t="s">
        <v>949</v>
      </c>
      <c r="D400" t="s">
        <v>82</v>
      </c>
      <c r="E400" s="2" t="str">
        <f>HYPERLINK("capsilon://?command=openfolder&amp;siteaddress=FAM.docvelocity-na8.net&amp;folderid=FXEA1CC90D-6D09-3CD5-994A-6F7FBA84209B","FX210914348")</f>
        <v>FX210914348</v>
      </c>
      <c r="F400" t="s">
        <v>19</v>
      </c>
      <c r="G400" t="s">
        <v>19</v>
      </c>
      <c r="H400" t="s">
        <v>83</v>
      </c>
      <c r="I400" t="s">
        <v>952</v>
      </c>
      <c r="J400">
        <v>66</v>
      </c>
      <c r="K400" t="s">
        <v>85</v>
      </c>
      <c r="L400" t="s">
        <v>86</v>
      </c>
      <c r="M400" t="s">
        <v>87</v>
      </c>
      <c r="N400">
        <v>2</v>
      </c>
      <c r="O400" s="1">
        <v>44532.779756944445</v>
      </c>
      <c r="P400" s="1">
        <v>44533.208819444444</v>
      </c>
      <c r="Q400">
        <v>36209</v>
      </c>
      <c r="R400">
        <v>862</v>
      </c>
      <c r="S400" t="b">
        <v>0</v>
      </c>
      <c r="T400" t="s">
        <v>88</v>
      </c>
      <c r="U400" t="b">
        <v>0</v>
      </c>
      <c r="V400" t="s">
        <v>104</v>
      </c>
      <c r="W400" s="1">
        <v>44533.15384259259</v>
      </c>
      <c r="X400">
        <v>513</v>
      </c>
      <c r="Y400">
        <v>52</v>
      </c>
      <c r="Z400">
        <v>0</v>
      </c>
      <c r="AA400">
        <v>52</v>
      </c>
      <c r="AB400">
        <v>0</v>
      </c>
      <c r="AC400">
        <v>44</v>
      </c>
      <c r="AD400">
        <v>14</v>
      </c>
      <c r="AE400">
        <v>0</v>
      </c>
      <c r="AF400">
        <v>0</v>
      </c>
      <c r="AG400">
        <v>0</v>
      </c>
      <c r="AH400" t="s">
        <v>90</v>
      </c>
      <c r="AI400" s="1">
        <v>44533.208819444444</v>
      </c>
      <c r="AJ400">
        <v>234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953</v>
      </c>
      <c r="B401" t="s">
        <v>80</v>
      </c>
      <c r="C401" t="s">
        <v>949</v>
      </c>
      <c r="D401" t="s">
        <v>82</v>
      </c>
      <c r="E401" s="2" t="str">
        <f>HYPERLINK("capsilon://?command=openfolder&amp;siteaddress=FAM.docvelocity-na8.net&amp;folderid=FXEA1CC90D-6D09-3CD5-994A-6F7FBA84209B","FX210914348")</f>
        <v>FX210914348</v>
      </c>
      <c r="F401" t="s">
        <v>19</v>
      </c>
      <c r="G401" t="s">
        <v>19</v>
      </c>
      <c r="H401" t="s">
        <v>83</v>
      </c>
      <c r="I401" t="s">
        <v>954</v>
      </c>
      <c r="J401">
        <v>46</v>
      </c>
      <c r="K401" t="s">
        <v>85</v>
      </c>
      <c r="L401" t="s">
        <v>86</v>
      </c>
      <c r="M401" t="s">
        <v>87</v>
      </c>
      <c r="N401">
        <v>2</v>
      </c>
      <c r="O401" s="1">
        <v>44532.780451388891</v>
      </c>
      <c r="P401" s="1">
        <v>44533.211469907408</v>
      </c>
      <c r="Q401">
        <v>36476</v>
      </c>
      <c r="R401">
        <v>764</v>
      </c>
      <c r="S401" t="b">
        <v>0</v>
      </c>
      <c r="T401" t="s">
        <v>88</v>
      </c>
      <c r="U401" t="b">
        <v>0</v>
      </c>
      <c r="V401" t="s">
        <v>104</v>
      </c>
      <c r="W401" s="1">
        <v>44533.159884259258</v>
      </c>
      <c r="X401">
        <v>521</v>
      </c>
      <c r="Y401">
        <v>44</v>
      </c>
      <c r="Z401">
        <v>0</v>
      </c>
      <c r="AA401">
        <v>44</v>
      </c>
      <c r="AB401">
        <v>0</v>
      </c>
      <c r="AC401">
        <v>36</v>
      </c>
      <c r="AD401">
        <v>2</v>
      </c>
      <c r="AE401">
        <v>0</v>
      </c>
      <c r="AF401">
        <v>0</v>
      </c>
      <c r="AG401">
        <v>0</v>
      </c>
      <c r="AH401" t="s">
        <v>90</v>
      </c>
      <c r="AI401" s="1">
        <v>44533.211469907408</v>
      </c>
      <c r="AJ401">
        <v>228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955</v>
      </c>
      <c r="B402" t="s">
        <v>80</v>
      </c>
      <c r="C402" t="s">
        <v>130</v>
      </c>
      <c r="D402" t="s">
        <v>82</v>
      </c>
      <c r="E402" s="2" t="str">
        <f>HYPERLINK("capsilon://?command=openfolder&amp;siteaddress=FAM.docvelocity-na8.net&amp;folderid=FX7AED12F2-0B29-040F-02BA-588023FEBE43","FX211114259")</f>
        <v>FX211114259</v>
      </c>
      <c r="F402" t="s">
        <v>19</v>
      </c>
      <c r="G402" t="s">
        <v>19</v>
      </c>
      <c r="H402" t="s">
        <v>83</v>
      </c>
      <c r="I402" t="s">
        <v>956</v>
      </c>
      <c r="J402">
        <v>28</v>
      </c>
      <c r="K402" t="s">
        <v>85</v>
      </c>
      <c r="L402" t="s">
        <v>86</v>
      </c>
      <c r="M402" t="s">
        <v>87</v>
      </c>
      <c r="N402">
        <v>2</v>
      </c>
      <c r="O402" s="1">
        <v>44532.781423611108</v>
      </c>
      <c r="P402" s="1">
        <v>44533.213726851849</v>
      </c>
      <c r="Q402">
        <v>36807</v>
      </c>
      <c r="R402">
        <v>544</v>
      </c>
      <c r="S402" t="b">
        <v>0</v>
      </c>
      <c r="T402" t="s">
        <v>88</v>
      </c>
      <c r="U402" t="b">
        <v>0</v>
      </c>
      <c r="V402" t="s">
        <v>104</v>
      </c>
      <c r="W402" s="1">
        <v>44533.16269675926</v>
      </c>
      <c r="X402">
        <v>243</v>
      </c>
      <c r="Y402">
        <v>21</v>
      </c>
      <c r="Z402">
        <v>0</v>
      </c>
      <c r="AA402">
        <v>21</v>
      </c>
      <c r="AB402">
        <v>0</v>
      </c>
      <c r="AC402">
        <v>12</v>
      </c>
      <c r="AD402">
        <v>7</v>
      </c>
      <c r="AE402">
        <v>0</v>
      </c>
      <c r="AF402">
        <v>0</v>
      </c>
      <c r="AG402">
        <v>0</v>
      </c>
      <c r="AH402" t="s">
        <v>109</v>
      </c>
      <c r="AI402" s="1">
        <v>44533.213726851849</v>
      </c>
      <c r="AJ402">
        <v>301</v>
      </c>
      <c r="AK402">
        <v>1</v>
      </c>
      <c r="AL402">
        <v>0</v>
      </c>
      <c r="AM402">
        <v>1</v>
      </c>
      <c r="AN402">
        <v>0</v>
      </c>
      <c r="AO402">
        <v>1</v>
      </c>
      <c r="AP402">
        <v>6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957</v>
      </c>
      <c r="B403" t="s">
        <v>80</v>
      </c>
      <c r="C403" t="s">
        <v>130</v>
      </c>
      <c r="D403" t="s">
        <v>82</v>
      </c>
      <c r="E403" s="2" t="str">
        <f>HYPERLINK("capsilon://?command=openfolder&amp;siteaddress=FAM.docvelocity-na8.net&amp;folderid=FX7AED12F2-0B29-040F-02BA-588023FEBE43","FX211114259")</f>
        <v>FX211114259</v>
      </c>
      <c r="F403" t="s">
        <v>19</v>
      </c>
      <c r="G403" t="s">
        <v>19</v>
      </c>
      <c r="H403" t="s">
        <v>83</v>
      </c>
      <c r="I403" t="s">
        <v>958</v>
      </c>
      <c r="J403">
        <v>38</v>
      </c>
      <c r="K403" t="s">
        <v>85</v>
      </c>
      <c r="L403" t="s">
        <v>86</v>
      </c>
      <c r="M403" t="s">
        <v>87</v>
      </c>
      <c r="N403">
        <v>2</v>
      </c>
      <c r="O403" s="1">
        <v>44532.782118055555</v>
      </c>
      <c r="P403" s="1">
        <v>44533.219606481478</v>
      </c>
      <c r="Q403">
        <v>36879</v>
      </c>
      <c r="R403">
        <v>920</v>
      </c>
      <c r="S403" t="b">
        <v>0</v>
      </c>
      <c r="T403" t="s">
        <v>88</v>
      </c>
      <c r="U403" t="b">
        <v>0</v>
      </c>
      <c r="V403" t="s">
        <v>89</v>
      </c>
      <c r="W403" s="1">
        <v>44533.164467592593</v>
      </c>
      <c r="X403">
        <v>391</v>
      </c>
      <c r="Y403">
        <v>37</v>
      </c>
      <c r="Z403">
        <v>0</v>
      </c>
      <c r="AA403">
        <v>37</v>
      </c>
      <c r="AB403">
        <v>0</v>
      </c>
      <c r="AC403">
        <v>27</v>
      </c>
      <c r="AD403">
        <v>1</v>
      </c>
      <c r="AE403">
        <v>0</v>
      </c>
      <c r="AF403">
        <v>0</v>
      </c>
      <c r="AG403">
        <v>0</v>
      </c>
      <c r="AH403" t="s">
        <v>90</v>
      </c>
      <c r="AI403" s="1">
        <v>44533.219606481478</v>
      </c>
      <c r="AJ403">
        <v>521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959</v>
      </c>
      <c r="B404" t="s">
        <v>80</v>
      </c>
      <c r="C404" t="s">
        <v>214</v>
      </c>
      <c r="D404" t="s">
        <v>82</v>
      </c>
      <c r="E404" s="2" t="str">
        <f>HYPERLINK("capsilon://?command=openfolder&amp;siteaddress=FAM.docvelocity-na8.net&amp;folderid=FXAD01B4E4-359F-C8CE-E366-83ED7ABDD5FE","FX21123544")</f>
        <v>FX21123544</v>
      </c>
      <c r="F404" t="s">
        <v>19</v>
      </c>
      <c r="G404" t="s">
        <v>19</v>
      </c>
      <c r="H404" t="s">
        <v>83</v>
      </c>
      <c r="I404" t="s">
        <v>960</v>
      </c>
      <c r="J404">
        <v>66</v>
      </c>
      <c r="K404" t="s">
        <v>85</v>
      </c>
      <c r="L404" t="s">
        <v>86</v>
      </c>
      <c r="M404" t="s">
        <v>87</v>
      </c>
      <c r="N404">
        <v>2</v>
      </c>
      <c r="O404" s="1">
        <v>44532.791944444441</v>
      </c>
      <c r="P404" s="1">
        <v>44533.217881944445</v>
      </c>
      <c r="Q404">
        <v>35826</v>
      </c>
      <c r="R404">
        <v>975</v>
      </c>
      <c r="S404" t="b">
        <v>0</v>
      </c>
      <c r="T404" t="s">
        <v>88</v>
      </c>
      <c r="U404" t="b">
        <v>0</v>
      </c>
      <c r="V404" t="s">
        <v>104</v>
      </c>
      <c r="W404" s="1">
        <v>44533.169849537036</v>
      </c>
      <c r="X404">
        <v>617</v>
      </c>
      <c r="Y404">
        <v>52</v>
      </c>
      <c r="Z404">
        <v>0</v>
      </c>
      <c r="AA404">
        <v>52</v>
      </c>
      <c r="AB404">
        <v>0</v>
      </c>
      <c r="AC404">
        <v>31</v>
      </c>
      <c r="AD404">
        <v>14</v>
      </c>
      <c r="AE404">
        <v>0</v>
      </c>
      <c r="AF404">
        <v>0</v>
      </c>
      <c r="AG404">
        <v>0</v>
      </c>
      <c r="AH404" t="s">
        <v>109</v>
      </c>
      <c r="AI404" s="1">
        <v>44533.217881944445</v>
      </c>
      <c r="AJ404">
        <v>358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961</v>
      </c>
      <c r="B405" t="s">
        <v>80</v>
      </c>
      <c r="C405" t="s">
        <v>139</v>
      </c>
      <c r="D405" t="s">
        <v>82</v>
      </c>
      <c r="E405" s="2" t="str">
        <f>HYPERLINK("capsilon://?command=openfolder&amp;siteaddress=FAM.docvelocity-na8.net&amp;folderid=FX37739979-7E9D-14DC-63DA-9B698C0ABF80","FX211114631")</f>
        <v>FX211114631</v>
      </c>
      <c r="F405" t="s">
        <v>19</v>
      </c>
      <c r="G405" t="s">
        <v>19</v>
      </c>
      <c r="H405" t="s">
        <v>83</v>
      </c>
      <c r="I405" t="s">
        <v>140</v>
      </c>
      <c r="J405">
        <v>115</v>
      </c>
      <c r="K405" t="s">
        <v>85</v>
      </c>
      <c r="L405" t="s">
        <v>86</v>
      </c>
      <c r="M405" t="s">
        <v>87</v>
      </c>
      <c r="N405">
        <v>1</v>
      </c>
      <c r="O405" s="1">
        <v>44532.80023148148</v>
      </c>
      <c r="P405" s="1">
        <v>44533.35428240741</v>
      </c>
      <c r="Q405">
        <v>46749</v>
      </c>
      <c r="R405">
        <v>1121</v>
      </c>
      <c r="S405" t="b">
        <v>0</v>
      </c>
      <c r="T405" t="s">
        <v>88</v>
      </c>
      <c r="U405" t="b">
        <v>0</v>
      </c>
      <c r="V405" t="s">
        <v>144</v>
      </c>
      <c r="W405" s="1">
        <v>44533.35428240741</v>
      </c>
      <c r="X405">
        <v>669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115</v>
      </c>
      <c r="AE405">
        <v>103</v>
      </c>
      <c r="AF405">
        <v>0</v>
      </c>
      <c r="AG405">
        <v>5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962</v>
      </c>
      <c r="B406" t="s">
        <v>80</v>
      </c>
      <c r="C406" t="s">
        <v>142</v>
      </c>
      <c r="D406" t="s">
        <v>82</v>
      </c>
      <c r="E406" s="2" t="str">
        <f>HYPERLINK("capsilon://?command=openfolder&amp;siteaddress=FAM.docvelocity-na8.net&amp;folderid=FXE4C7A1D7-2D09-613F-C6BC-6BA7AC7D90CF","FX21118510")</f>
        <v>FX21118510</v>
      </c>
      <c r="F406" t="s">
        <v>19</v>
      </c>
      <c r="G406" t="s">
        <v>19</v>
      </c>
      <c r="H406" t="s">
        <v>83</v>
      </c>
      <c r="I406" t="s">
        <v>143</v>
      </c>
      <c r="J406">
        <v>66</v>
      </c>
      <c r="K406" t="s">
        <v>85</v>
      </c>
      <c r="L406" t="s">
        <v>86</v>
      </c>
      <c r="M406" t="s">
        <v>87</v>
      </c>
      <c r="N406">
        <v>1</v>
      </c>
      <c r="O406" s="1">
        <v>44532.809618055559</v>
      </c>
      <c r="P406" s="1">
        <v>44533.355902777781</v>
      </c>
      <c r="Q406">
        <v>46866</v>
      </c>
      <c r="R406">
        <v>333</v>
      </c>
      <c r="S406" t="b">
        <v>0</v>
      </c>
      <c r="T406" t="s">
        <v>88</v>
      </c>
      <c r="U406" t="b">
        <v>0</v>
      </c>
      <c r="V406" t="s">
        <v>144</v>
      </c>
      <c r="W406" s="1">
        <v>44533.355902777781</v>
      </c>
      <c r="X406">
        <v>101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66</v>
      </c>
      <c r="AE406">
        <v>52</v>
      </c>
      <c r="AF406">
        <v>0</v>
      </c>
      <c r="AG406">
        <v>1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963</v>
      </c>
      <c r="B407" t="s">
        <v>80</v>
      </c>
      <c r="C407" t="s">
        <v>146</v>
      </c>
      <c r="D407" t="s">
        <v>82</v>
      </c>
      <c r="E407" s="2" t="str">
        <f>HYPERLINK("capsilon://?command=openfolder&amp;siteaddress=FAM.docvelocity-na8.net&amp;folderid=FXB0FE6E29-30F9-9685-B97E-2AC5CB072E91","FX211114255")</f>
        <v>FX211114255</v>
      </c>
      <c r="F407" t="s">
        <v>19</v>
      </c>
      <c r="G407" t="s">
        <v>19</v>
      </c>
      <c r="H407" t="s">
        <v>83</v>
      </c>
      <c r="I407" t="s">
        <v>147</v>
      </c>
      <c r="J407">
        <v>138</v>
      </c>
      <c r="K407" t="s">
        <v>85</v>
      </c>
      <c r="L407" t="s">
        <v>86</v>
      </c>
      <c r="M407" t="s">
        <v>87</v>
      </c>
      <c r="N407">
        <v>1</v>
      </c>
      <c r="O407" s="1">
        <v>44532.810034722221</v>
      </c>
      <c r="P407" s="1">
        <v>44533.366631944446</v>
      </c>
      <c r="Q407">
        <v>47395</v>
      </c>
      <c r="R407">
        <v>695</v>
      </c>
      <c r="S407" t="b">
        <v>0</v>
      </c>
      <c r="T407" t="s">
        <v>88</v>
      </c>
      <c r="U407" t="b">
        <v>0</v>
      </c>
      <c r="V407" t="s">
        <v>144</v>
      </c>
      <c r="W407" s="1">
        <v>44533.366631944446</v>
      </c>
      <c r="X407">
        <v>515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138</v>
      </c>
      <c r="AE407">
        <v>114</v>
      </c>
      <c r="AF407">
        <v>0</v>
      </c>
      <c r="AG407">
        <v>7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964</v>
      </c>
      <c r="B408" t="s">
        <v>80</v>
      </c>
      <c r="C408" t="s">
        <v>149</v>
      </c>
      <c r="D408" t="s">
        <v>82</v>
      </c>
      <c r="E408" s="2" t="str">
        <f>HYPERLINK("capsilon://?command=openfolder&amp;siteaddress=FAM.docvelocity-na8.net&amp;folderid=FX36FC6FA0-DB51-33F3-2DF2-68645F73EF19","FX21123434")</f>
        <v>FX21123434</v>
      </c>
      <c r="F408" t="s">
        <v>19</v>
      </c>
      <c r="G408" t="s">
        <v>19</v>
      </c>
      <c r="H408" t="s">
        <v>83</v>
      </c>
      <c r="I408" t="s">
        <v>150</v>
      </c>
      <c r="J408">
        <v>363</v>
      </c>
      <c r="K408" t="s">
        <v>85</v>
      </c>
      <c r="L408" t="s">
        <v>86</v>
      </c>
      <c r="M408" t="s">
        <v>87</v>
      </c>
      <c r="N408">
        <v>1</v>
      </c>
      <c r="O408" s="1">
        <v>44532.817708333336</v>
      </c>
      <c r="P408" s="1">
        <v>44533.372430555559</v>
      </c>
      <c r="Q408">
        <v>47236</v>
      </c>
      <c r="R408">
        <v>692</v>
      </c>
      <c r="S408" t="b">
        <v>0</v>
      </c>
      <c r="T408" t="s">
        <v>88</v>
      </c>
      <c r="U408" t="b">
        <v>0</v>
      </c>
      <c r="V408" t="s">
        <v>144</v>
      </c>
      <c r="W408" s="1">
        <v>44533.372430555559</v>
      </c>
      <c r="X408">
        <v>501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363</v>
      </c>
      <c r="AE408">
        <v>311</v>
      </c>
      <c r="AF408">
        <v>0</v>
      </c>
      <c r="AG408">
        <v>12</v>
      </c>
      <c r="AH408" t="s">
        <v>88</v>
      </c>
      <c r="AI408" t="s">
        <v>88</v>
      </c>
      <c r="AJ408" t="s">
        <v>88</v>
      </c>
      <c r="AK408" t="s">
        <v>88</v>
      </c>
      <c r="AL408" t="s">
        <v>88</v>
      </c>
      <c r="AM408" t="s">
        <v>88</v>
      </c>
      <c r="AN408" t="s">
        <v>88</v>
      </c>
      <c r="AO408" t="s">
        <v>88</v>
      </c>
      <c r="AP408" t="s">
        <v>88</v>
      </c>
      <c r="AQ408" t="s">
        <v>88</v>
      </c>
      <c r="AR408" t="s">
        <v>88</v>
      </c>
      <c r="AS408" t="s">
        <v>88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965</v>
      </c>
      <c r="B409" t="s">
        <v>80</v>
      </c>
      <c r="C409" t="s">
        <v>153</v>
      </c>
      <c r="D409" t="s">
        <v>82</v>
      </c>
      <c r="E409" s="2" t="str">
        <f>HYPERLINK("capsilon://?command=openfolder&amp;siteaddress=FAM.docvelocity-na8.net&amp;folderid=FX8C2BA8CA-F6EB-58E2-2B45-E5720350A386","FX211114348")</f>
        <v>FX211114348</v>
      </c>
      <c r="F409" t="s">
        <v>19</v>
      </c>
      <c r="G409" t="s">
        <v>19</v>
      </c>
      <c r="H409" t="s">
        <v>83</v>
      </c>
      <c r="I409" t="s">
        <v>154</v>
      </c>
      <c r="J409">
        <v>112</v>
      </c>
      <c r="K409" t="s">
        <v>85</v>
      </c>
      <c r="L409" t="s">
        <v>86</v>
      </c>
      <c r="M409" t="s">
        <v>87</v>
      </c>
      <c r="N409">
        <v>1</v>
      </c>
      <c r="O409" s="1">
        <v>44532.820983796293</v>
      </c>
      <c r="P409" s="1">
        <v>44533.374456018515</v>
      </c>
      <c r="Q409">
        <v>47436</v>
      </c>
      <c r="R409">
        <v>384</v>
      </c>
      <c r="S409" t="b">
        <v>0</v>
      </c>
      <c r="T409" t="s">
        <v>88</v>
      </c>
      <c r="U409" t="b">
        <v>0</v>
      </c>
      <c r="V409" t="s">
        <v>144</v>
      </c>
      <c r="W409" s="1">
        <v>44533.374456018515</v>
      </c>
      <c r="X409">
        <v>124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112</v>
      </c>
      <c r="AE409">
        <v>100</v>
      </c>
      <c r="AF409">
        <v>0</v>
      </c>
      <c r="AG409">
        <v>4</v>
      </c>
      <c r="AH409" t="s">
        <v>88</v>
      </c>
      <c r="AI409" t="s">
        <v>88</v>
      </c>
      <c r="AJ409" t="s">
        <v>88</v>
      </c>
      <c r="AK409" t="s">
        <v>88</v>
      </c>
      <c r="AL409" t="s">
        <v>88</v>
      </c>
      <c r="AM409" t="s">
        <v>88</v>
      </c>
      <c r="AN409" t="s">
        <v>88</v>
      </c>
      <c r="AO409" t="s">
        <v>88</v>
      </c>
      <c r="AP409" t="s">
        <v>88</v>
      </c>
      <c r="AQ409" t="s">
        <v>88</v>
      </c>
      <c r="AR409" t="s">
        <v>88</v>
      </c>
      <c r="AS409" t="s">
        <v>88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966</v>
      </c>
      <c r="B410" t="s">
        <v>80</v>
      </c>
      <c r="C410" t="s">
        <v>967</v>
      </c>
      <c r="D410" t="s">
        <v>82</v>
      </c>
      <c r="E410" s="2" t="str">
        <f>HYPERLINK("capsilon://?command=openfolder&amp;siteaddress=FAM.docvelocity-na8.net&amp;folderid=FX80D4DAD0-7171-A066-E80C-010909C4666A","FX21118335")</f>
        <v>FX21118335</v>
      </c>
      <c r="F410" t="s">
        <v>19</v>
      </c>
      <c r="G410" t="s">
        <v>19</v>
      </c>
      <c r="H410" t="s">
        <v>83</v>
      </c>
      <c r="I410" t="s">
        <v>968</v>
      </c>
      <c r="J410">
        <v>383</v>
      </c>
      <c r="K410" t="s">
        <v>85</v>
      </c>
      <c r="L410" t="s">
        <v>86</v>
      </c>
      <c r="M410" t="s">
        <v>87</v>
      </c>
      <c r="N410">
        <v>2</v>
      </c>
      <c r="O410" s="1">
        <v>44531.231122685182</v>
      </c>
      <c r="P410" s="1">
        <v>44531.311631944445</v>
      </c>
      <c r="Q410">
        <v>1153</v>
      </c>
      <c r="R410">
        <v>5803</v>
      </c>
      <c r="S410" t="b">
        <v>0</v>
      </c>
      <c r="T410" t="s">
        <v>88</v>
      </c>
      <c r="U410" t="b">
        <v>1</v>
      </c>
      <c r="V410" t="s">
        <v>89</v>
      </c>
      <c r="W410" s="1">
        <v>44531.271504629629</v>
      </c>
      <c r="X410">
        <v>3462</v>
      </c>
      <c r="Y410">
        <v>312</v>
      </c>
      <c r="Z410">
        <v>0</v>
      </c>
      <c r="AA410">
        <v>312</v>
      </c>
      <c r="AB410">
        <v>0</v>
      </c>
      <c r="AC410">
        <v>175</v>
      </c>
      <c r="AD410">
        <v>71</v>
      </c>
      <c r="AE410">
        <v>0</v>
      </c>
      <c r="AF410">
        <v>0</v>
      </c>
      <c r="AG410">
        <v>0</v>
      </c>
      <c r="AH410" t="s">
        <v>90</v>
      </c>
      <c r="AI410" s="1">
        <v>44531.311631944445</v>
      </c>
      <c r="AJ410">
        <v>16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71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969</v>
      </c>
      <c r="B411" t="s">
        <v>80</v>
      </c>
      <c r="C411" t="s">
        <v>970</v>
      </c>
      <c r="D411" t="s">
        <v>82</v>
      </c>
      <c r="E411" s="2" t="str">
        <f>HYPERLINK("capsilon://?command=openfolder&amp;siteaddress=FAM.docvelocity-na8.net&amp;folderid=FX695FCAD3-486F-2678-5A99-B9218083D428","FX21116871")</f>
        <v>FX21116871</v>
      </c>
      <c r="F411" t="s">
        <v>19</v>
      </c>
      <c r="G411" t="s">
        <v>19</v>
      </c>
      <c r="H411" t="s">
        <v>83</v>
      </c>
      <c r="I411" t="s">
        <v>971</v>
      </c>
      <c r="J411">
        <v>38</v>
      </c>
      <c r="K411" t="s">
        <v>85</v>
      </c>
      <c r="L411" t="s">
        <v>86</v>
      </c>
      <c r="M411" t="s">
        <v>87</v>
      </c>
      <c r="N411">
        <v>2</v>
      </c>
      <c r="O411" s="1">
        <v>44531.23165509259</v>
      </c>
      <c r="P411" s="1">
        <v>44531.245416666665</v>
      </c>
      <c r="Q411">
        <v>61</v>
      </c>
      <c r="R411">
        <v>1128</v>
      </c>
      <c r="S411" t="b">
        <v>0</v>
      </c>
      <c r="T411" t="s">
        <v>88</v>
      </c>
      <c r="U411" t="b">
        <v>1</v>
      </c>
      <c r="V411" t="s">
        <v>94</v>
      </c>
      <c r="W411" s="1">
        <v>44531.242349537039</v>
      </c>
      <c r="X411">
        <v>865</v>
      </c>
      <c r="Y411">
        <v>37</v>
      </c>
      <c r="Z411">
        <v>0</v>
      </c>
      <c r="AA411">
        <v>37</v>
      </c>
      <c r="AB411">
        <v>0</v>
      </c>
      <c r="AC411">
        <v>26</v>
      </c>
      <c r="AD411">
        <v>1</v>
      </c>
      <c r="AE411">
        <v>0</v>
      </c>
      <c r="AF411">
        <v>0</v>
      </c>
      <c r="AG411">
        <v>0</v>
      </c>
      <c r="AH411" t="s">
        <v>90</v>
      </c>
      <c r="AI411" s="1">
        <v>44531.245416666665</v>
      </c>
      <c r="AJ411">
        <v>263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972</v>
      </c>
      <c r="B412" t="s">
        <v>80</v>
      </c>
      <c r="C412" t="s">
        <v>973</v>
      </c>
      <c r="D412" t="s">
        <v>82</v>
      </c>
      <c r="E412" s="2" t="str">
        <f>HYPERLINK("capsilon://?command=openfolder&amp;siteaddress=FAM.docvelocity-na8.net&amp;folderid=FXD9708ED2-4B65-3BA3-7C5B-16A2FA7947E0","FX211114526")</f>
        <v>FX211114526</v>
      </c>
      <c r="F412" t="s">
        <v>19</v>
      </c>
      <c r="G412" t="s">
        <v>19</v>
      </c>
      <c r="H412" t="s">
        <v>83</v>
      </c>
      <c r="I412" t="s">
        <v>974</v>
      </c>
      <c r="J412">
        <v>444</v>
      </c>
      <c r="K412" t="s">
        <v>85</v>
      </c>
      <c r="L412" t="s">
        <v>86</v>
      </c>
      <c r="M412" t="s">
        <v>87</v>
      </c>
      <c r="N412">
        <v>2</v>
      </c>
      <c r="O412" s="1">
        <v>44531.235532407409</v>
      </c>
      <c r="P412" s="1">
        <v>44531.346631944441</v>
      </c>
      <c r="Q412">
        <v>4926</v>
      </c>
      <c r="R412">
        <v>4673</v>
      </c>
      <c r="S412" t="b">
        <v>0</v>
      </c>
      <c r="T412" t="s">
        <v>88</v>
      </c>
      <c r="U412" t="b">
        <v>1</v>
      </c>
      <c r="V412" t="s">
        <v>99</v>
      </c>
      <c r="W412" s="1">
        <v>44531.267858796295</v>
      </c>
      <c r="X412">
        <v>2791</v>
      </c>
      <c r="Y412">
        <v>371</v>
      </c>
      <c r="Z412">
        <v>0</v>
      </c>
      <c r="AA412">
        <v>371</v>
      </c>
      <c r="AB412">
        <v>0</v>
      </c>
      <c r="AC412">
        <v>240</v>
      </c>
      <c r="AD412">
        <v>73</v>
      </c>
      <c r="AE412">
        <v>0</v>
      </c>
      <c r="AF412">
        <v>0</v>
      </c>
      <c r="AG412">
        <v>0</v>
      </c>
      <c r="AH412" t="s">
        <v>95</v>
      </c>
      <c r="AI412" s="1">
        <v>44531.346631944441</v>
      </c>
      <c r="AJ412">
        <v>1857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73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975</v>
      </c>
      <c r="B413" t="s">
        <v>80</v>
      </c>
      <c r="C413" t="s">
        <v>540</v>
      </c>
      <c r="D413" t="s">
        <v>82</v>
      </c>
      <c r="E413" s="2" t="str">
        <f>HYPERLINK("capsilon://?command=openfolder&amp;siteaddress=FAM.docvelocity-na8.net&amp;folderid=FXE6629203-345C-80BC-8360-47C8E56A2D6F","FX21111787")</f>
        <v>FX21111787</v>
      </c>
      <c r="F413" t="s">
        <v>19</v>
      </c>
      <c r="G413" t="s">
        <v>19</v>
      </c>
      <c r="H413" t="s">
        <v>83</v>
      </c>
      <c r="I413" t="s">
        <v>976</v>
      </c>
      <c r="J413">
        <v>86</v>
      </c>
      <c r="K413" t="s">
        <v>85</v>
      </c>
      <c r="L413" t="s">
        <v>86</v>
      </c>
      <c r="M413" t="s">
        <v>87</v>
      </c>
      <c r="N413">
        <v>2</v>
      </c>
      <c r="O413" s="1">
        <v>44531.236273148148</v>
      </c>
      <c r="P413" s="1">
        <v>44531.248715277776</v>
      </c>
      <c r="Q413">
        <v>57</v>
      </c>
      <c r="R413">
        <v>1018</v>
      </c>
      <c r="S413" t="b">
        <v>0</v>
      </c>
      <c r="T413" t="s">
        <v>88</v>
      </c>
      <c r="U413" t="b">
        <v>1</v>
      </c>
      <c r="V413" t="s">
        <v>108</v>
      </c>
      <c r="W413" s="1">
        <v>44531.245011574072</v>
      </c>
      <c r="X413">
        <v>734</v>
      </c>
      <c r="Y413">
        <v>88</v>
      </c>
      <c r="Z413">
        <v>0</v>
      </c>
      <c r="AA413">
        <v>88</v>
      </c>
      <c r="AB413">
        <v>0</v>
      </c>
      <c r="AC413">
        <v>60</v>
      </c>
      <c r="AD413">
        <v>-2</v>
      </c>
      <c r="AE413">
        <v>0</v>
      </c>
      <c r="AF413">
        <v>0</v>
      </c>
      <c r="AG413">
        <v>0</v>
      </c>
      <c r="AH413" t="s">
        <v>90</v>
      </c>
      <c r="AI413" s="1">
        <v>44531.248715277776</v>
      </c>
      <c r="AJ413">
        <v>284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-2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977</v>
      </c>
      <c r="B414" t="s">
        <v>80</v>
      </c>
      <c r="C414" t="s">
        <v>978</v>
      </c>
      <c r="D414" t="s">
        <v>82</v>
      </c>
      <c r="E414" s="2" t="str">
        <f>HYPERLINK("capsilon://?command=openfolder&amp;siteaddress=FAM.docvelocity-na8.net&amp;folderid=FXA11C9C33-09C3-D6E4-3BBE-D4325851D114","FX211114807")</f>
        <v>FX211114807</v>
      </c>
      <c r="F414" t="s">
        <v>19</v>
      </c>
      <c r="G414" t="s">
        <v>19</v>
      </c>
      <c r="H414" t="s">
        <v>83</v>
      </c>
      <c r="I414" t="s">
        <v>979</v>
      </c>
      <c r="J414">
        <v>189</v>
      </c>
      <c r="K414" t="s">
        <v>85</v>
      </c>
      <c r="L414" t="s">
        <v>86</v>
      </c>
      <c r="M414" t="s">
        <v>87</v>
      </c>
      <c r="N414">
        <v>2</v>
      </c>
      <c r="O414" s="1">
        <v>44531.23809027778</v>
      </c>
      <c r="P414" s="1">
        <v>44531.254965277774</v>
      </c>
      <c r="Q414">
        <v>221</v>
      </c>
      <c r="R414">
        <v>1237</v>
      </c>
      <c r="S414" t="b">
        <v>0</v>
      </c>
      <c r="T414" t="s">
        <v>88</v>
      </c>
      <c r="U414" t="b">
        <v>1</v>
      </c>
      <c r="V414" t="s">
        <v>104</v>
      </c>
      <c r="W414" s="1">
        <v>44531.247233796297</v>
      </c>
      <c r="X414">
        <v>604</v>
      </c>
      <c r="Y414">
        <v>120</v>
      </c>
      <c r="Z414">
        <v>0</v>
      </c>
      <c r="AA414">
        <v>120</v>
      </c>
      <c r="AB414">
        <v>0</v>
      </c>
      <c r="AC414">
        <v>41</v>
      </c>
      <c r="AD414">
        <v>69</v>
      </c>
      <c r="AE414">
        <v>0</v>
      </c>
      <c r="AF414">
        <v>0</v>
      </c>
      <c r="AG414">
        <v>0</v>
      </c>
      <c r="AH414" t="s">
        <v>90</v>
      </c>
      <c r="AI414" s="1">
        <v>44531.254965277774</v>
      </c>
      <c r="AJ414">
        <v>539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69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980</v>
      </c>
      <c r="B415" t="s">
        <v>80</v>
      </c>
      <c r="C415" t="s">
        <v>981</v>
      </c>
      <c r="D415" t="s">
        <v>82</v>
      </c>
      <c r="E415" s="2" t="str">
        <f>HYPERLINK("capsilon://?command=openfolder&amp;siteaddress=FAM.docvelocity-na8.net&amp;folderid=FXCAE290E8-9D90-916D-569B-24DA4CD6167B","FX21116191")</f>
        <v>FX21116191</v>
      </c>
      <c r="F415" t="s">
        <v>19</v>
      </c>
      <c r="G415" t="s">
        <v>19</v>
      </c>
      <c r="H415" t="s">
        <v>83</v>
      </c>
      <c r="I415" t="s">
        <v>982</v>
      </c>
      <c r="J415">
        <v>76</v>
      </c>
      <c r="K415" t="s">
        <v>85</v>
      </c>
      <c r="L415" t="s">
        <v>86</v>
      </c>
      <c r="M415" t="s">
        <v>87</v>
      </c>
      <c r="N415">
        <v>2</v>
      </c>
      <c r="O415" s="1">
        <v>44531.238541666666</v>
      </c>
      <c r="P415" s="1">
        <v>44531.258645833332</v>
      </c>
      <c r="Q415">
        <v>626</v>
      </c>
      <c r="R415">
        <v>1111</v>
      </c>
      <c r="S415" t="b">
        <v>0</v>
      </c>
      <c r="T415" t="s">
        <v>88</v>
      </c>
      <c r="U415" t="b">
        <v>1</v>
      </c>
      <c r="V415" t="s">
        <v>113</v>
      </c>
      <c r="W415" s="1">
        <v>44531.246331018519</v>
      </c>
      <c r="X415">
        <v>657</v>
      </c>
      <c r="Y415">
        <v>74</v>
      </c>
      <c r="Z415">
        <v>0</v>
      </c>
      <c r="AA415">
        <v>74</v>
      </c>
      <c r="AB415">
        <v>0</v>
      </c>
      <c r="AC415">
        <v>42</v>
      </c>
      <c r="AD415">
        <v>2</v>
      </c>
      <c r="AE415">
        <v>0</v>
      </c>
      <c r="AF415">
        <v>0</v>
      </c>
      <c r="AG415">
        <v>0</v>
      </c>
      <c r="AH415" t="s">
        <v>95</v>
      </c>
      <c r="AI415" s="1">
        <v>44531.258645833332</v>
      </c>
      <c r="AJ415">
        <v>454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2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983</v>
      </c>
      <c r="B416" t="s">
        <v>80</v>
      </c>
      <c r="C416" t="s">
        <v>981</v>
      </c>
      <c r="D416" t="s">
        <v>82</v>
      </c>
      <c r="E416" s="2" t="str">
        <f>HYPERLINK("capsilon://?command=openfolder&amp;siteaddress=FAM.docvelocity-na8.net&amp;folderid=FXCAE290E8-9D90-916D-569B-24DA4CD6167B","FX21116191")</f>
        <v>FX21116191</v>
      </c>
      <c r="F416" t="s">
        <v>19</v>
      </c>
      <c r="G416" t="s">
        <v>19</v>
      </c>
      <c r="H416" t="s">
        <v>83</v>
      </c>
      <c r="I416" t="s">
        <v>984</v>
      </c>
      <c r="J416">
        <v>76</v>
      </c>
      <c r="K416" t="s">
        <v>85</v>
      </c>
      <c r="L416" t="s">
        <v>86</v>
      </c>
      <c r="M416" t="s">
        <v>87</v>
      </c>
      <c r="N416">
        <v>2</v>
      </c>
      <c r="O416" s="1">
        <v>44531.240798611114</v>
      </c>
      <c r="P416" s="1">
        <v>44531.258009259262</v>
      </c>
      <c r="Q416">
        <v>751</v>
      </c>
      <c r="R416">
        <v>736</v>
      </c>
      <c r="S416" t="b">
        <v>0</v>
      </c>
      <c r="T416" t="s">
        <v>88</v>
      </c>
      <c r="U416" t="b">
        <v>1</v>
      </c>
      <c r="V416" t="s">
        <v>94</v>
      </c>
      <c r="W416" s="1">
        <v>44531.247789351852</v>
      </c>
      <c r="X416">
        <v>469</v>
      </c>
      <c r="Y416">
        <v>74</v>
      </c>
      <c r="Z416">
        <v>0</v>
      </c>
      <c r="AA416">
        <v>74</v>
      </c>
      <c r="AB416">
        <v>0</v>
      </c>
      <c r="AC416">
        <v>40</v>
      </c>
      <c r="AD416">
        <v>2</v>
      </c>
      <c r="AE416">
        <v>0</v>
      </c>
      <c r="AF416">
        <v>0</v>
      </c>
      <c r="AG416">
        <v>0</v>
      </c>
      <c r="AH416" t="s">
        <v>90</v>
      </c>
      <c r="AI416" s="1">
        <v>44531.258009259262</v>
      </c>
      <c r="AJ416">
        <v>262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2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985</v>
      </c>
      <c r="B417" t="s">
        <v>80</v>
      </c>
      <c r="C417" t="s">
        <v>986</v>
      </c>
      <c r="D417" t="s">
        <v>82</v>
      </c>
      <c r="E417" s="2" t="str">
        <f>HYPERLINK("capsilon://?command=openfolder&amp;siteaddress=FAM.docvelocity-na8.net&amp;folderid=FXC6B6E70F-982B-7788-3679-0141ACAE0653","FX211112373")</f>
        <v>FX211112373</v>
      </c>
      <c r="F417" t="s">
        <v>19</v>
      </c>
      <c r="G417" t="s">
        <v>19</v>
      </c>
      <c r="H417" t="s">
        <v>83</v>
      </c>
      <c r="I417" t="s">
        <v>987</v>
      </c>
      <c r="J417">
        <v>28</v>
      </c>
      <c r="K417" t="s">
        <v>85</v>
      </c>
      <c r="L417" t="s">
        <v>86</v>
      </c>
      <c r="M417" t="s">
        <v>87</v>
      </c>
      <c r="N417">
        <v>2</v>
      </c>
      <c r="O417" s="1">
        <v>44532.838726851849</v>
      </c>
      <c r="P417" s="1">
        <v>44533.22042824074</v>
      </c>
      <c r="Q417">
        <v>32191</v>
      </c>
      <c r="R417">
        <v>788</v>
      </c>
      <c r="S417" t="b">
        <v>0</v>
      </c>
      <c r="T417" t="s">
        <v>88</v>
      </c>
      <c r="U417" t="b">
        <v>0</v>
      </c>
      <c r="V417" t="s">
        <v>89</v>
      </c>
      <c r="W417" s="1">
        <v>44533.183645833335</v>
      </c>
      <c r="X417">
        <v>342</v>
      </c>
      <c r="Y417">
        <v>0</v>
      </c>
      <c r="Z417">
        <v>0</v>
      </c>
      <c r="AA417">
        <v>0</v>
      </c>
      <c r="AB417">
        <v>21</v>
      </c>
      <c r="AC417">
        <v>0</v>
      </c>
      <c r="AD417">
        <v>28</v>
      </c>
      <c r="AE417">
        <v>0</v>
      </c>
      <c r="AF417">
        <v>0</v>
      </c>
      <c r="AG417">
        <v>0</v>
      </c>
      <c r="AH417" t="s">
        <v>109</v>
      </c>
      <c r="AI417" s="1">
        <v>44533.22042824074</v>
      </c>
      <c r="AJ417">
        <v>219</v>
      </c>
      <c r="AK417">
        <v>0</v>
      </c>
      <c r="AL417">
        <v>0</v>
      </c>
      <c r="AM417">
        <v>0</v>
      </c>
      <c r="AN417">
        <v>21</v>
      </c>
      <c r="AO417">
        <v>0</v>
      </c>
      <c r="AP417">
        <v>28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988</v>
      </c>
      <c r="B418" t="s">
        <v>80</v>
      </c>
      <c r="C418" t="s">
        <v>989</v>
      </c>
      <c r="D418" t="s">
        <v>82</v>
      </c>
      <c r="E418" s="2" t="str">
        <f>HYPERLINK("capsilon://?command=openfolder&amp;siteaddress=FAM.docvelocity-na8.net&amp;folderid=FXB92DBFCE-DF16-C7B5-99C8-816C8F2448BA","FX211113612")</f>
        <v>FX211113612</v>
      </c>
      <c r="F418" t="s">
        <v>19</v>
      </c>
      <c r="G418" t="s">
        <v>19</v>
      </c>
      <c r="H418" t="s">
        <v>83</v>
      </c>
      <c r="I418" t="s">
        <v>990</v>
      </c>
      <c r="J418">
        <v>152</v>
      </c>
      <c r="K418" t="s">
        <v>85</v>
      </c>
      <c r="L418" t="s">
        <v>86</v>
      </c>
      <c r="M418" t="s">
        <v>87</v>
      </c>
      <c r="N418">
        <v>2</v>
      </c>
      <c r="O418" s="1">
        <v>44531.24527777778</v>
      </c>
      <c r="P418" s="1">
        <v>44531.271608796298</v>
      </c>
      <c r="Q418">
        <v>388</v>
      </c>
      <c r="R418">
        <v>1887</v>
      </c>
      <c r="S418" t="b">
        <v>0</v>
      </c>
      <c r="T418" t="s">
        <v>88</v>
      </c>
      <c r="U418" t="b">
        <v>1</v>
      </c>
      <c r="V418" t="s">
        <v>108</v>
      </c>
      <c r="W418" s="1">
        <v>44531.259074074071</v>
      </c>
      <c r="X418">
        <v>1169</v>
      </c>
      <c r="Y418">
        <v>164</v>
      </c>
      <c r="Z418">
        <v>0</v>
      </c>
      <c r="AA418">
        <v>164</v>
      </c>
      <c r="AB418">
        <v>0</v>
      </c>
      <c r="AC418">
        <v>71</v>
      </c>
      <c r="AD418">
        <v>-12</v>
      </c>
      <c r="AE418">
        <v>0</v>
      </c>
      <c r="AF418">
        <v>0</v>
      </c>
      <c r="AG418">
        <v>0</v>
      </c>
      <c r="AH418" t="s">
        <v>90</v>
      </c>
      <c r="AI418" s="1">
        <v>44531.271608796298</v>
      </c>
      <c r="AJ418">
        <v>718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-12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991</v>
      </c>
      <c r="B419" t="s">
        <v>80</v>
      </c>
      <c r="C419" t="s">
        <v>160</v>
      </c>
      <c r="D419" t="s">
        <v>82</v>
      </c>
      <c r="E419" s="2" t="str">
        <f>HYPERLINK("capsilon://?command=openfolder&amp;siteaddress=FAM.docvelocity-na8.net&amp;folderid=FXCBC13D51-DA69-D6AC-3BF2-563B9844C95A","FX211114604")</f>
        <v>FX211114604</v>
      </c>
      <c r="F419" t="s">
        <v>19</v>
      </c>
      <c r="G419" t="s">
        <v>19</v>
      </c>
      <c r="H419" t="s">
        <v>83</v>
      </c>
      <c r="I419" t="s">
        <v>161</v>
      </c>
      <c r="J419">
        <v>138</v>
      </c>
      <c r="K419" t="s">
        <v>85</v>
      </c>
      <c r="L419" t="s">
        <v>86</v>
      </c>
      <c r="M419" t="s">
        <v>87</v>
      </c>
      <c r="N419">
        <v>1</v>
      </c>
      <c r="O419" s="1">
        <v>44532.845914351848</v>
      </c>
      <c r="P419" s="1">
        <v>44533.375902777778</v>
      </c>
      <c r="Q419">
        <v>45249</v>
      </c>
      <c r="R419">
        <v>542</v>
      </c>
      <c r="S419" t="b">
        <v>0</v>
      </c>
      <c r="T419" t="s">
        <v>88</v>
      </c>
      <c r="U419" t="b">
        <v>0</v>
      </c>
      <c r="V419" t="s">
        <v>144</v>
      </c>
      <c r="W419" s="1">
        <v>44533.375902777778</v>
      </c>
      <c r="X419">
        <v>124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138</v>
      </c>
      <c r="AE419">
        <v>112</v>
      </c>
      <c r="AF419">
        <v>0</v>
      </c>
      <c r="AG419">
        <v>4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992</v>
      </c>
      <c r="B420" t="s">
        <v>80</v>
      </c>
      <c r="C420" t="s">
        <v>160</v>
      </c>
      <c r="D420" t="s">
        <v>82</v>
      </c>
      <c r="E420" s="2" t="str">
        <f>HYPERLINK("capsilon://?command=openfolder&amp;siteaddress=FAM.docvelocity-na8.net&amp;folderid=FXCBC13D51-DA69-D6AC-3BF2-563B9844C95A","FX211114604")</f>
        <v>FX211114604</v>
      </c>
      <c r="F420" t="s">
        <v>19</v>
      </c>
      <c r="G420" t="s">
        <v>19</v>
      </c>
      <c r="H420" t="s">
        <v>83</v>
      </c>
      <c r="I420" t="s">
        <v>169</v>
      </c>
      <c r="J420">
        <v>138</v>
      </c>
      <c r="K420" t="s">
        <v>85</v>
      </c>
      <c r="L420" t="s">
        <v>86</v>
      </c>
      <c r="M420" t="s">
        <v>87</v>
      </c>
      <c r="N420">
        <v>1</v>
      </c>
      <c r="O420" s="1">
        <v>44532.847199074073</v>
      </c>
      <c r="P420" s="1">
        <v>44533.387557870374</v>
      </c>
      <c r="Q420">
        <v>45528</v>
      </c>
      <c r="R420">
        <v>1159</v>
      </c>
      <c r="S420" t="b">
        <v>0</v>
      </c>
      <c r="T420" t="s">
        <v>88</v>
      </c>
      <c r="U420" t="b">
        <v>0</v>
      </c>
      <c r="V420" t="s">
        <v>144</v>
      </c>
      <c r="W420" s="1">
        <v>44533.387557870374</v>
      </c>
      <c r="X420">
        <v>961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138</v>
      </c>
      <c r="AE420">
        <v>112</v>
      </c>
      <c r="AF420">
        <v>0</v>
      </c>
      <c r="AG420">
        <v>4</v>
      </c>
      <c r="AH420" t="s">
        <v>88</v>
      </c>
      <c r="AI420" t="s">
        <v>88</v>
      </c>
      <c r="AJ420" t="s">
        <v>88</v>
      </c>
      <c r="AK420" t="s">
        <v>88</v>
      </c>
      <c r="AL420" t="s">
        <v>88</v>
      </c>
      <c r="AM420" t="s">
        <v>88</v>
      </c>
      <c r="AN420" t="s">
        <v>88</v>
      </c>
      <c r="AO420" t="s">
        <v>88</v>
      </c>
      <c r="AP420" t="s">
        <v>88</v>
      </c>
      <c r="AQ420" t="s">
        <v>88</v>
      </c>
      <c r="AR420" t="s">
        <v>88</v>
      </c>
      <c r="AS420" t="s">
        <v>88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993</v>
      </c>
      <c r="B421" t="s">
        <v>80</v>
      </c>
      <c r="C421" t="s">
        <v>174</v>
      </c>
      <c r="D421" t="s">
        <v>82</v>
      </c>
      <c r="E421" s="2" t="str">
        <f>HYPERLINK("capsilon://?command=openfolder&amp;siteaddress=FAM.docvelocity-na8.net&amp;folderid=FX759A8681-0396-2F30-6C42-A38B0FC7B831","FX211114320")</f>
        <v>FX211114320</v>
      </c>
      <c r="F421" t="s">
        <v>19</v>
      </c>
      <c r="G421" t="s">
        <v>19</v>
      </c>
      <c r="H421" t="s">
        <v>83</v>
      </c>
      <c r="I421" t="s">
        <v>175</v>
      </c>
      <c r="J421">
        <v>120</v>
      </c>
      <c r="K421" t="s">
        <v>85</v>
      </c>
      <c r="L421" t="s">
        <v>86</v>
      </c>
      <c r="M421" t="s">
        <v>87</v>
      </c>
      <c r="N421">
        <v>1</v>
      </c>
      <c r="O421" s="1">
        <v>44532.849861111114</v>
      </c>
      <c r="P421" s="1">
        <v>44533.39167824074</v>
      </c>
      <c r="Q421">
        <v>46122</v>
      </c>
      <c r="R421">
        <v>691</v>
      </c>
      <c r="S421" t="b">
        <v>0</v>
      </c>
      <c r="T421" t="s">
        <v>88</v>
      </c>
      <c r="U421" t="b">
        <v>0</v>
      </c>
      <c r="V421" t="s">
        <v>144</v>
      </c>
      <c r="W421" s="1">
        <v>44533.39167824074</v>
      </c>
      <c r="X421">
        <v>332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120</v>
      </c>
      <c r="AE421">
        <v>96</v>
      </c>
      <c r="AF421">
        <v>0</v>
      </c>
      <c r="AG421">
        <v>6</v>
      </c>
      <c r="AH421" t="s">
        <v>88</v>
      </c>
      <c r="AI421" t="s">
        <v>88</v>
      </c>
      <c r="AJ421" t="s">
        <v>88</v>
      </c>
      <c r="AK421" t="s">
        <v>88</v>
      </c>
      <c r="AL421" t="s">
        <v>88</v>
      </c>
      <c r="AM421" t="s">
        <v>88</v>
      </c>
      <c r="AN421" t="s">
        <v>88</v>
      </c>
      <c r="AO421" t="s">
        <v>88</v>
      </c>
      <c r="AP421" t="s">
        <v>88</v>
      </c>
      <c r="AQ421" t="s">
        <v>88</v>
      </c>
      <c r="AR421" t="s">
        <v>88</v>
      </c>
      <c r="AS421" t="s">
        <v>88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994</v>
      </c>
      <c r="B422" t="s">
        <v>80</v>
      </c>
      <c r="C422" t="s">
        <v>530</v>
      </c>
      <c r="D422" t="s">
        <v>82</v>
      </c>
      <c r="E422" s="2" t="str">
        <f>HYPERLINK("capsilon://?command=openfolder&amp;siteaddress=FAM.docvelocity-na8.net&amp;folderid=FX187B9F96-6216-F2E3-B5C6-34C0A0DABD82","FX21118625")</f>
        <v>FX21118625</v>
      </c>
      <c r="F422" t="s">
        <v>19</v>
      </c>
      <c r="G422" t="s">
        <v>19</v>
      </c>
      <c r="H422" t="s">
        <v>83</v>
      </c>
      <c r="I422" t="s">
        <v>995</v>
      </c>
      <c r="J422">
        <v>76</v>
      </c>
      <c r="K422" t="s">
        <v>85</v>
      </c>
      <c r="L422" t="s">
        <v>86</v>
      </c>
      <c r="M422" t="s">
        <v>87</v>
      </c>
      <c r="N422">
        <v>2</v>
      </c>
      <c r="O422" s="1">
        <v>44531.246655092589</v>
      </c>
      <c r="P422" s="1">
        <v>44531.263298611113</v>
      </c>
      <c r="Q422">
        <v>537</v>
      </c>
      <c r="R422">
        <v>901</v>
      </c>
      <c r="S422" t="b">
        <v>0</v>
      </c>
      <c r="T422" t="s">
        <v>88</v>
      </c>
      <c r="U422" t="b">
        <v>1</v>
      </c>
      <c r="V422" t="s">
        <v>104</v>
      </c>
      <c r="W422" s="1">
        <v>44531.25199074074</v>
      </c>
      <c r="X422">
        <v>410</v>
      </c>
      <c r="Y422">
        <v>66</v>
      </c>
      <c r="Z422">
        <v>0</v>
      </c>
      <c r="AA422">
        <v>66</v>
      </c>
      <c r="AB422">
        <v>0</v>
      </c>
      <c r="AC422">
        <v>30</v>
      </c>
      <c r="AD422">
        <v>10</v>
      </c>
      <c r="AE422">
        <v>0</v>
      </c>
      <c r="AF422">
        <v>0</v>
      </c>
      <c r="AG422">
        <v>0</v>
      </c>
      <c r="AH422" t="s">
        <v>90</v>
      </c>
      <c r="AI422" s="1">
        <v>44531.263298611113</v>
      </c>
      <c r="AJ422">
        <v>457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996</v>
      </c>
      <c r="B423" t="s">
        <v>80</v>
      </c>
      <c r="C423" t="s">
        <v>997</v>
      </c>
      <c r="D423" t="s">
        <v>82</v>
      </c>
      <c r="E423" s="2" t="str">
        <f>HYPERLINK("capsilon://?command=openfolder&amp;siteaddress=FAM.docvelocity-na8.net&amp;folderid=FX87A55ED2-13D4-2501-6451-AFAD973B4572","FX211114329")</f>
        <v>FX211114329</v>
      </c>
      <c r="F423" t="s">
        <v>19</v>
      </c>
      <c r="G423" t="s">
        <v>19</v>
      </c>
      <c r="H423" t="s">
        <v>83</v>
      </c>
      <c r="I423" t="s">
        <v>998</v>
      </c>
      <c r="J423">
        <v>209</v>
      </c>
      <c r="K423" t="s">
        <v>85</v>
      </c>
      <c r="L423" t="s">
        <v>86</v>
      </c>
      <c r="M423" t="s">
        <v>87</v>
      </c>
      <c r="N423">
        <v>2</v>
      </c>
      <c r="O423" s="1">
        <v>44531.248032407406</v>
      </c>
      <c r="P423" s="1">
        <v>44531.268113425926</v>
      </c>
      <c r="Q423">
        <v>379</v>
      </c>
      <c r="R423">
        <v>1356</v>
      </c>
      <c r="S423" t="b">
        <v>0</v>
      </c>
      <c r="T423" t="s">
        <v>88</v>
      </c>
      <c r="U423" t="b">
        <v>1</v>
      </c>
      <c r="V423" t="s">
        <v>104</v>
      </c>
      <c r="W423" s="1">
        <v>44531.257997685185</v>
      </c>
      <c r="X423">
        <v>518</v>
      </c>
      <c r="Y423">
        <v>146</v>
      </c>
      <c r="Z423">
        <v>0</v>
      </c>
      <c r="AA423">
        <v>146</v>
      </c>
      <c r="AB423">
        <v>0</v>
      </c>
      <c r="AC423">
        <v>46</v>
      </c>
      <c r="AD423">
        <v>63</v>
      </c>
      <c r="AE423">
        <v>0</v>
      </c>
      <c r="AF423">
        <v>0</v>
      </c>
      <c r="AG423">
        <v>0</v>
      </c>
      <c r="AH423" t="s">
        <v>95</v>
      </c>
      <c r="AI423" s="1">
        <v>44531.268113425926</v>
      </c>
      <c r="AJ423">
        <v>817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63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999</v>
      </c>
      <c r="B424" t="s">
        <v>80</v>
      </c>
      <c r="C424" t="s">
        <v>1000</v>
      </c>
      <c r="D424" t="s">
        <v>82</v>
      </c>
      <c r="E424" s="2" t="str">
        <f>HYPERLINK("capsilon://?command=openfolder&amp;siteaddress=FAM.docvelocity-na8.net&amp;folderid=FXF4CB59EB-0223-F9BD-1E75-FE6F4959BAA2","FX211114724")</f>
        <v>FX211114724</v>
      </c>
      <c r="F424" t="s">
        <v>19</v>
      </c>
      <c r="G424" t="s">
        <v>19</v>
      </c>
      <c r="H424" t="s">
        <v>83</v>
      </c>
      <c r="I424" t="s">
        <v>1001</v>
      </c>
      <c r="J424">
        <v>278</v>
      </c>
      <c r="K424" t="s">
        <v>85</v>
      </c>
      <c r="L424" t="s">
        <v>86</v>
      </c>
      <c r="M424" t="s">
        <v>87</v>
      </c>
      <c r="N424">
        <v>2</v>
      </c>
      <c r="O424" s="1">
        <v>44531.250914351855</v>
      </c>
      <c r="P424" s="1">
        <v>44531.359386574077</v>
      </c>
      <c r="Q424">
        <v>7009</v>
      </c>
      <c r="R424">
        <v>2363</v>
      </c>
      <c r="S424" t="b">
        <v>0</v>
      </c>
      <c r="T424" t="s">
        <v>88</v>
      </c>
      <c r="U424" t="b">
        <v>1</v>
      </c>
      <c r="V424" t="s">
        <v>94</v>
      </c>
      <c r="W424" s="1">
        <v>44531.26834490741</v>
      </c>
      <c r="X424">
        <v>904</v>
      </c>
      <c r="Y424">
        <v>175</v>
      </c>
      <c r="Z424">
        <v>0</v>
      </c>
      <c r="AA424">
        <v>175</v>
      </c>
      <c r="AB424">
        <v>0</v>
      </c>
      <c r="AC424">
        <v>47</v>
      </c>
      <c r="AD424">
        <v>103</v>
      </c>
      <c r="AE424">
        <v>0</v>
      </c>
      <c r="AF424">
        <v>0</v>
      </c>
      <c r="AG424">
        <v>0</v>
      </c>
      <c r="AH424" t="s">
        <v>90</v>
      </c>
      <c r="AI424" s="1">
        <v>44531.359386574077</v>
      </c>
      <c r="AJ424">
        <v>1446</v>
      </c>
      <c r="AK424">
        <v>3</v>
      </c>
      <c r="AL424">
        <v>0</v>
      </c>
      <c r="AM424">
        <v>3</v>
      </c>
      <c r="AN424">
        <v>0</v>
      </c>
      <c r="AO424">
        <v>2</v>
      </c>
      <c r="AP424">
        <v>100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1002</v>
      </c>
      <c r="B425" t="s">
        <v>80</v>
      </c>
      <c r="C425" t="s">
        <v>1003</v>
      </c>
      <c r="D425" t="s">
        <v>82</v>
      </c>
      <c r="E425" s="2" t="str">
        <f>HYPERLINK("capsilon://?command=openfolder&amp;siteaddress=FAM.docvelocity-na8.net&amp;folderid=FX297D2EC9-796D-4516-9B63-FB640E8EED2F","FX21098691")</f>
        <v>FX21098691</v>
      </c>
      <c r="F425" t="s">
        <v>19</v>
      </c>
      <c r="G425" t="s">
        <v>19</v>
      </c>
      <c r="H425" t="s">
        <v>83</v>
      </c>
      <c r="I425" t="s">
        <v>1004</v>
      </c>
      <c r="J425">
        <v>56</v>
      </c>
      <c r="K425" t="s">
        <v>85</v>
      </c>
      <c r="L425" t="s">
        <v>86</v>
      </c>
      <c r="M425" t="s">
        <v>87</v>
      </c>
      <c r="N425">
        <v>2</v>
      </c>
      <c r="O425" s="1">
        <v>44531.257291666669</v>
      </c>
      <c r="P425" s="1">
        <v>44531.351469907408</v>
      </c>
      <c r="Q425">
        <v>6875</v>
      </c>
      <c r="R425">
        <v>1262</v>
      </c>
      <c r="S425" t="b">
        <v>0</v>
      </c>
      <c r="T425" t="s">
        <v>88</v>
      </c>
      <c r="U425" t="b">
        <v>1</v>
      </c>
      <c r="V425" t="s">
        <v>104</v>
      </c>
      <c r="W425" s="1">
        <v>44531.267812500002</v>
      </c>
      <c r="X425">
        <v>845</v>
      </c>
      <c r="Y425">
        <v>43</v>
      </c>
      <c r="Z425">
        <v>0</v>
      </c>
      <c r="AA425">
        <v>43</v>
      </c>
      <c r="AB425">
        <v>0</v>
      </c>
      <c r="AC425">
        <v>62</v>
      </c>
      <c r="AD425">
        <v>13</v>
      </c>
      <c r="AE425">
        <v>0</v>
      </c>
      <c r="AF425">
        <v>0</v>
      </c>
      <c r="AG425">
        <v>0</v>
      </c>
      <c r="AH425" t="s">
        <v>95</v>
      </c>
      <c r="AI425" s="1">
        <v>44531.351469907408</v>
      </c>
      <c r="AJ425">
        <v>417</v>
      </c>
      <c r="AK425">
        <v>1</v>
      </c>
      <c r="AL425">
        <v>0</v>
      </c>
      <c r="AM425">
        <v>1</v>
      </c>
      <c r="AN425">
        <v>0</v>
      </c>
      <c r="AO425">
        <v>1</v>
      </c>
      <c r="AP425">
        <v>12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1005</v>
      </c>
      <c r="B426" t="s">
        <v>80</v>
      </c>
      <c r="C426" t="s">
        <v>177</v>
      </c>
      <c r="D426" t="s">
        <v>82</v>
      </c>
      <c r="E426" s="2" t="str">
        <f>HYPERLINK("capsilon://?command=openfolder&amp;siteaddress=FAM.docvelocity-na8.net&amp;folderid=FX412EE707-099B-1B89-C632-3C038FFECE01","FX211115109")</f>
        <v>FX211115109</v>
      </c>
      <c r="F426" t="s">
        <v>19</v>
      </c>
      <c r="G426" t="s">
        <v>19</v>
      </c>
      <c r="H426" t="s">
        <v>83</v>
      </c>
      <c r="I426" t="s">
        <v>178</v>
      </c>
      <c r="J426">
        <v>79</v>
      </c>
      <c r="K426" t="s">
        <v>85</v>
      </c>
      <c r="L426" t="s">
        <v>86</v>
      </c>
      <c r="M426" t="s">
        <v>87</v>
      </c>
      <c r="N426">
        <v>1</v>
      </c>
      <c r="O426" s="1">
        <v>44532.864918981482</v>
      </c>
      <c r="P426" s="1">
        <v>44533.39267361111</v>
      </c>
      <c r="Q426">
        <v>45214</v>
      </c>
      <c r="R426">
        <v>384</v>
      </c>
      <c r="S426" t="b">
        <v>0</v>
      </c>
      <c r="T426" t="s">
        <v>88</v>
      </c>
      <c r="U426" t="b">
        <v>0</v>
      </c>
      <c r="V426" t="s">
        <v>144</v>
      </c>
      <c r="W426" s="1">
        <v>44533.39267361111</v>
      </c>
      <c r="X426">
        <v>81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79</v>
      </c>
      <c r="AE426">
        <v>67</v>
      </c>
      <c r="AF426">
        <v>0</v>
      </c>
      <c r="AG426">
        <v>4</v>
      </c>
      <c r="AH426" t="s">
        <v>88</v>
      </c>
      <c r="AI426" t="s">
        <v>88</v>
      </c>
      <c r="AJ426" t="s">
        <v>88</v>
      </c>
      <c r="AK426" t="s">
        <v>88</v>
      </c>
      <c r="AL426" t="s">
        <v>88</v>
      </c>
      <c r="AM426" t="s">
        <v>88</v>
      </c>
      <c r="AN426" t="s">
        <v>88</v>
      </c>
      <c r="AO426" t="s">
        <v>88</v>
      </c>
      <c r="AP426" t="s">
        <v>88</v>
      </c>
      <c r="AQ426" t="s">
        <v>88</v>
      </c>
      <c r="AR426" t="s">
        <v>88</v>
      </c>
      <c r="AS426" t="s">
        <v>88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1006</v>
      </c>
      <c r="B427" t="s">
        <v>80</v>
      </c>
      <c r="C427" t="s">
        <v>1007</v>
      </c>
      <c r="D427" t="s">
        <v>82</v>
      </c>
      <c r="E427" s="2" t="str">
        <f>HYPERLINK("capsilon://?command=openfolder&amp;siteaddress=FAM.docvelocity-na8.net&amp;folderid=FX4EF2E8C9-5B45-B05A-5042-1204C34239D6","FX21117669")</f>
        <v>FX21117669</v>
      </c>
      <c r="F427" t="s">
        <v>19</v>
      </c>
      <c r="G427" t="s">
        <v>19</v>
      </c>
      <c r="H427" t="s">
        <v>83</v>
      </c>
      <c r="I427" t="s">
        <v>1008</v>
      </c>
      <c r="J427">
        <v>94</v>
      </c>
      <c r="K427" t="s">
        <v>85</v>
      </c>
      <c r="L427" t="s">
        <v>86</v>
      </c>
      <c r="M427" t="s">
        <v>87</v>
      </c>
      <c r="N427">
        <v>2</v>
      </c>
      <c r="O427" s="1">
        <v>44531.258993055555</v>
      </c>
      <c r="P427" s="1">
        <v>44531.357824074075</v>
      </c>
      <c r="Q427">
        <v>7501</v>
      </c>
      <c r="R427">
        <v>1038</v>
      </c>
      <c r="S427" t="b">
        <v>0</v>
      </c>
      <c r="T427" t="s">
        <v>88</v>
      </c>
      <c r="U427" t="b">
        <v>1</v>
      </c>
      <c r="V427" t="s">
        <v>113</v>
      </c>
      <c r="W427" s="1">
        <v>44531.270532407405</v>
      </c>
      <c r="X427">
        <v>449</v>
      </c>
      <c r="Y427">
        <v>96</v>
      </c>
      <c r="Z427">
        <v>0</v>
      </c>
      <c r="AA427">
        <v>96</v>
      </c>
      <c r="AB427">
        <v>0</v>
      </c>
      <c r="AC427">
        <v>49</v>
      </c>
      <c r="AD427">
        <v>-2</v>
      </c>
      <c r="AE427">
        <v>0</v>
      </c>
      <c r="AF427">
        <v>0</v>
      </c>
      <c r="AG427">
        <v>0</v>
      </c>
      <c r="AH427" t="s">
        <v>95</v>
      </c>
      <c r="AI427" s="1">
        <v>44531.357824074075</v>
      </c>
      <c r="AJ427">
        <v>548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-2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1009</v>
      </c>
      <c r="B428" t="s">
        <v>80</v>
      </c>
      <c r="C428" t="s">
        <v>1010</v>
      </c>
      <c r="D428" t="s">
        <v>82</v>
      </c>
      <c r="E428" s="2" t="str">
        <f>HYPERLINK("capsilon://?command=openfolder&amp;siteaddress=FAM.docvelocity-na8.net&amp;folderid=FX39B9742D-A627-0751-9254-BB74CD749075","FX21119978")</f>
        <v>FX21119978</v>
      </c>
      <c r="F428" t="s">
        <v>19</v>
      </c>
      <c r="G428" t="s">
        <v>19</v>
      </c>
      <c r="H428" t="s">
        <v>83</v>
      </c>
      <c r="I428" t="s">
        <v>1011</v>
      </c>
      <c r="J428">
        <v>238</v>
      </c>
      <c r="K428" t="s">
        <v>85</v>
      </c>
      <c r="L428" t="s">
        <v>86</v>
      </c>
      <c r="M428" t="s">
        <v>87</v>
      </c>
      <c r="N428">
        <v>2</v>
      </c>
      <c r="O428" s="1">
        <v>44531.260462962964</v>
      </c>
      <c r="P428" s="1">
        <v>44531.372708333336</v>
      </c>
      <c r="Q428">
        <v>7326</v>
      </c>
      <c r="R428">
        <v>2372</v>
      </c>
      <c r="S428" t="b">
        <v>0</v>
      </c>
      <c r="T428" t="s">
        <v>88</v>
      </c>
      <c r="U428" t="b">
        <v>1</v>
      </c>
      <c r="V428" t="s">
        <v>104</v>
      </c>
      <c r="W428" s="1">
        <v>44531.280231481483</v>
      </c>
      <c r="X428">
        <v>1070</v>
      </c>
      <c r="Y428">
        <v>213</v>
      </c>
      <c r="Z428">
        <v>0</v>
      </c>
      <c r="AA428">
        <v>213</v>
      </c>
      <c r="AB428">
        <v>0</v>
      </c>
      <c r="AC428">
        <v>118</v>
      </c>
      <c r="AD428">
        <v>25</v>
      </c>
      <c r="AE428">
        <v>0</v>
      </c>
      <c r="AF428">
        <v>0</v>
      </c>
      <c r="AG428">
        <v>0</v>
      </c>
      <c r="AH428" t="s">
        <v>95</v>
      </c>
      <c r="AI428" s="1">
        <v>44531.372708333336</v>
      </c>
      <c r="AJ428">
        <v>1285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24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1012</v>
      </c>
      <c r="B429" t="s">
        <v>80</v>
      </c>
      <c r="C429" t="s">
        <v>1013</v>
      </c>
      <c r="D429" t="s">
        <v>82</v>
      </c>
      <c r="E429" s="2" t="str">
        <f>HYPERLINK("capsilon://?command=openfolder&amp;siteaddress=FAM.docvelocity-na8.net&amp;folderid=FX3F9BF66B-49BE-8D63-C3EA-AEFF1EA8846C","FX211114500")</f>
        <v>FX211114500</v>
      </c>
      <c r="F429" t="s">
        <v>19</v>
      </c>
      <c r="G429" t="s">
        <v>19</v>
      </c>
      <c r="H429" t="s">
        <v>83</v>
      </c>
      <c r="I429" t="s">
        <v>1014</v>
      </c>
      <c r="J429">
        <v>196</v>
      </c>
      <c r="K429" t="s">
        <v>85</v>
      </c>
      <c r="L429" t="s">
        <v>86</v>
      </c>
      <c r="M429" t="s">
        <v>87</v>
      </c>
      <c r="N429">
        <v>2</v>
      </c>
      <c r="O429" s="1">
        <v>44531.263807870368</v>
      </c>
      <c r="P429" s="1">
        <v>44531.37164351852</v>
      </c>
      <c r="Q429">
        <v>6005</v>
      </c>
      <c r="R429">
        <v>3312</v>
      </c>
      <c r="S429" t="b">
        <v>0</v>
      </c>
      <c r="T429" t="s">
        <v>88</v>
      </c>
      <c r="U429" t="b">
        <v>1</v>
      </c>
      <c r="V429" t="s">
        <v>99</v>
      </c>
      <c r="W429" s="1">
        <v>44531.293796296297</v>
      </c>
      <c r="X429">
        <v>2240</v>
      </c>
      <c r="Y429">
        <v>178</v>
      </c>
      <c r="Z429">
        <v>0</v>
      </c>
      <c r="AA429">
        <v>178</v>
      </c>
      <c r="AB429">
        <v>0</v>
      </c>
      <c r="AC429">
        <v>115</v>
      </c>
      <c r="AD429">
        <v>18</v>
      </c>
      <c r="AE429">
        <v>0</v>
      </c>
      <c r="AF429">
        <v>0</v>
      </c>
      <c r="AG429">
        <v>0</v>
      </c>
      <c r="AH429" t="s">
        <v>90</v>
      </c>
      <c r="AI429" s="1">
        <v>44531.37164351852</v>
      </c>
      <c r="AJ429">
        <v>1058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18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1015</v>
      </c>
      <c r="B430" t="s">
        <v>80</v>
      </c>
      <c r="C430" t="s">
        <v>1016</v>
      </c>
      <c r="D430" t="s">
        <v>82</v>
      </c>
      <c r="E430" s="2" t="str">
        <f>HYPERLINK("capsilon://?command=openfolder&amp;siteaddress=FAM.docvelocity-na8.net&amp;folderid=FX93908CAA-45AE-FAE4-B1AB-75B58AF7698E","FX21118815")</f>
        <v>FX21118815</v>
      </c>
      <c r="F430" t="s">
        <v>19</v>
      </c>
      <c r="G430" t="s">
        <v>19</v>
      </c>
      <c r="H430" t="s">
        <v>83</v>
      </c>
      <c r="I430" t="s">
        <v>1017</v>
      </c>
      <c r="J430">
        <v>250</v>
      </c>
      <c r="K430" t="s">
        <v>85</v>
      </c>
      <c r="L430" t="s">
        <v>86</v>
      </c>
      <c r="M430" t="s">
        <v>87</v>
      </c>
      <c r="N430">
        <v>2</v>
      </c>
      <c r="O430" s="1">
        <v>44531.267268518517</v>
      </c>
      <c r="P430" s="1">
        <v>44531.39466435185</v>
      </c>
      <c r="Q430">
        <v>6235</v>
      </c>
      <c r="R430">
        <v>4772</v>
      </c>
      <c r="S430" t="b">
        <v>0</v>
      </c>
      <c r="T430" t="s">
        <v>88</v>
      </c>
      <c r="U430" t="b">
        <v>1</v>
      </c>
      <c r="V430" t="s">
        <v>94</v>
      </c>
      <c r="W430" s="1">
        <v>44531.304386574076</v>
      </c>
      <c r="X430">
        <v>3113</v>
      </c>
      <c r="Y430">
        <v>224</v>
      </c>
      <c r="Z430">
        <v>0</v>
      </c>
      <c r="AA430">
        <v>224</v>
      </c>
      <c r="AB430">
        <v>0</v>
      </c>
      <c r="AC430">
        <v>179</v>
      </c>
      <c r="AD430">
        <v>26</v>
      </c>
      <c r="AE430">
        <v>0</v>
      </c>
      <c r="AF430">
        <v>0</v>
      </c>
      <c r="AG430">
        <v>0</v>
      </c>
      <c r="AH430" t="s">
        <v>95</v>
      </c>
      <c r="AI430" s="1">
        <v>44531.39466435185</v>
      </c>
      <c r="AJ430">
        <v>1632</v>
      </c>
      <c r="AK430">
        <v>6</v>
      </c>
      <c r="AL430">
        <v>0</v>
      </c>
      <c r="AM430">
        <v>6</v>
      </c>
      <c r="AN430">
        <v>0</v>
      </c>
      <c r="AO430">
        <v>6</v>
      </c>
      <c r="AP430">
        <v>20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1018</v>
      </c>
      <c r="B431" t="s">
        <v>80</v>
      </c>
      <c r="C431" t="s">
        <v>180</v>
      </c>
      <c r="D431" t="s">
        <v>82</v>
      </c>
      <c r="E431" s="2" t="str">
        <f>HYPERLINK("capsilon://?command=openfolder&amp;siteaddress=FAM.docvelocity-na8.net&amp;folderid=FXEC6E7677-F1B1-BB63-5D1D-693472B7B230","FX211115089")</f>
        <v>FX211115089</v>
      </c>
      <c r="F431" t="s">
        <v>19</v>
      </c>
      <c r="G431" t="s">
        <v>19</v>
      </c>
      <c r="H431" t="s">
        <v>83</v>
      </c>
      <c r="I431" t="s">
        <v>181</v>
      </c>
      <c r="J431">
        <v>28</v>
      </c>
      <c r="K431" t="s">
        <v>85</v>
      </c>
      <c r="L431" t="s">
        <v>86</v>
      </c>
      <c r="M431" t="s">
        <v>87</v>
      </c>
      <c r="N431">
        <v>1</v>
      </c>
      <c r="O431" s="1">
        <v>44532.888067129628</v>
      </c>
      <c r="P431" s="1">
        <v>44533.393888888888</v>
      </c>
      <c r="Q431">
        <v>43378</v>
      </c>
      <c r="R431">
        <v>325</v>
      </c>
      <c r="S431" t="b">
        <v>0</v>
      </c>
      <c r="T431" t="s">
        <v>88</v>
      </c>
      <c r="U431" t="b">
        <v>0</v>
      </c>
      <c r="V431" t="s">
        <v>144</v>
      </c>
      <c r="W431" s="1">
        <v>44533.393888888888</v>
      </c>
      <c r="X431">
        <v>105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28</v>
      </c>
      <c r="AE431">
        <v>21</v>
      </c>
      <c r="AF431">
        <v>0</v>
      </c>
      <c r="AG431">
        <v>2</v>
      </c>
      <c r="AH431" t="s">
        <v>88</v>
      </c>
      <c r="AI431" t="s">
        <v>88</v>
      </c>
      <c r="AJ431" t="s">
        <v>88</v>
      </c>
      <c r="AK431" t="s">
        <v>88</v>
      </c>
      <c r="AL431" t="s">
        <v>88</v>
      </c>
      <c r="AM431" t="s">
        <v>88</v>
      </c>
      <c r="AN431" t="s">
        <v>88</v>
      </c>
      <c r="AO431" t="s">
        <v>88</v>
      </c>
      <c r="AP431" t="s">
        <v>88</v>
      </c>
      <c r="AQ431" t="s">
        <v>88</v>
      </c>
      <c r="AR431" t="s">
        <v>88</v>
      </c>
      <c r="AS431" t="s">
        <v>88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1019</v>
      </c>
      <c r="B432" t="s">
        <v>80</v>
      </c>
      <c r="C432" t="s">
        <v>180</v>
      </c>
      <c r="D432" t="s">
        <v>82</v>
      </c>
      <c r="E432" s="2" t="str">
        <f>HYPERLINK("capsilon://?command=openfolder&amp;siteaddress=FAM.docvelocity-na8.net&amp;folderid=FXEC6E7677-F1B1-BB63-5D1D-693472B7B230","FX211115089")</f>
        <v>FX211115089</v>
      </c>
      <c r="F432" t="s">
        <v>19</v>
      </c>
      <c r="G432" t="s">
        <v>19</v>
      </c>
      <c r="H432" t="s">
        <v>83</v>
      </c>
      <c r="I432" t="s">
        <v>189</v>
      </c>
      <c r="J432">
        <v>32</v>
      </c>
      <c r="K432" t="s">
        <v>85</v>
      </c>
      <c r="L432" t="s">
        <v>86</v>
      </c>
      <c r="M432" t="s">
        <v>87</v>
      </c>
      <c r="N432">
        <v>1</v>
      </c>
      <c r="O432" s="1">
        <v>44532.888692129629</v>
      </c>
      <c r="P432" s="1">
        <v>44533.40116898148</v>
      </c>
      <c r="Q432">
        <v>43477</v>
      </c>
      <c r="R432">
        <v>801</v>
      </c>
      <c r="S432" t="b">
        <v>0</v>
      </c>
      <c r="T432" t="s">
        <v>88</v>
      </c>
      <c r="U432" t="b">
        <v>0</v>
      </c>
      <c r="V432" t="s">
        <v>144</v>
      </c>
      <c r="W432" s="1">
        <v>44533.40116898148</v>
      </c>
      <c r="X432">
        <v>612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32</v>
      </c>
      <c r="AE432">
        <v>27</v>
      </c>
      <c r="AF432">
        <v>0</v>
      </c>
      <c r="AG432">
        <v>3</v>
      </c>
      <c r="AH432" t="s">
        <v>88</v>
      </c>
      <c r="AI432" t="s">
        <v>88</v>
      </c>
      <c r="AJ432" t="s">
        <v>88</v>
      </c>
      <c r="AK432" t="s">
        <v>88</v>
      </c>
      <c r="AL432" t="s">
        <v>88</v>
      </c>
      <c r="AM432" t="s">
        <v>88</v>
      </c>
      <c r="AN432" t="s">
        <v>88</v>
      </c>
      <c r="AO432" t="s">
        <v>88</v>
      </c>
      <c r="AP432" t="s">
        <v>88</v>
      </c>
      <c r="AQ432" t="s">
        <v>88</v>
      </c>
      <c r="AR432" t="s">
        <v>88</v>
      </c>
      <c r="AS432" t="s">
        <v>88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1020</v>
      </c>
      <c r="B433" t="s">
        <v>80</v>
      </c>
      <c r="C433" t="s">
        <v>524</v>
      </c>
      <c r="D433" t="s">
        <v>82</v>
      </c>
      <c r="E433" s="2" t="str">
        <f>HYPERLINK("capsilon://?command=openfolder&amp;siteaddress=FAM.docvelocity-na8.net&amp;folderid=FX1283B9ED-140B-6645-53AE-B861F4ACCC98","FX211114639")</f>
        <v>FX211114639</v>
      </c>
      <c r="F433" t="s">
        <v>19</v>
      </c>
      <c r="G433" t="s">
        <v>19</v>
      </c>
      <c r="H433" t="s">
        <v>83</v>
      </c>
      <c r="I433" t="s">
        <v>1021</v>
      </c>
      <c r="J433">
        <v>354</v>
      </c>
      <c r="K433" t="s">
        <v>85</v>
      </c>
      <c r="L433" t="s">
        <v>86</v>
      </c>
      <c r="M433" t="s">
        <v>87</v>
      </c>
      <c r="N433">
        <v>2</v>
      </c>
      <c r="O433" s="1">
        <v>44531.276655092595</v>
      </c>
      <c r="P433" s="1">
        <v>44531.398993055554</v>
      </c>
      <c r="Q433">
        <v>5531</v>
      </c>
      <c r="R433">
        <v>5039</v>
      </c>
      <c r="S433" t="b">
        <v>0</v>
      </c>
      <c r="T433" t="s">
        <v>88</v>
      </c>
      <c r="U433" t="b">
        <v>1</v>
      </c>
      <c r="V433" t="s">
        <v>108</v>
      </c>
      <c r="W433" s="1">
        <v>44531.312615740739</v>
      </c>
      <c r="X433">
        <v>3094</v>
      </c>
      <c r="Y433">
        <v>353</v>
      </c>
      <c r="Z433">
        <v>0</v>
      </c>
      <c r="AA433">
        <v>353</v>
      </c>
      <c r="AB433">
        <v>0</v>
      </c>
      <c r="AC433">
        <v>168</v>
      </c>
      <c r="AD433">
        <v>1</v>
      </c>
      <c r="AE433">
        <v>0</v>
      </c>
      <c r="AF433">
        <v>0</v>
      </c>
      <c r="AG433">
        <v>0</v>
      </c>
      <c r="AH433" t="s">
        <v>90</v>
      </c>
      <c r="AI433" s="1">
        <v>44531.398993055554</v>
      </c>
      <c r="AJ433">
        <v>18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1022</v>
      </c>
      <c r="B434" t="s">
        <v>80</v>
      </c>
      <c r="C434" t="s">
        <v>1023</v>
      </c>
      <c r="D434" t="s">
        <v>82</v>
      </c>
      <c r="E434" s="2" t="str">
        <f>HYPERLINK("capsilon://?command=openfolder&amp;siteaddress=FAM.docvelocity-na8.net&amp;folderid=FXBF00DFA0-AD4F-DCF1-B909-A47EAAE7BCEA","FX211113536")</f>
        <v>FX211113536</v>
      </c>
      <c r="F434" t="s">
        <v>19</v>
      </c>
      <c r="G434" t="s">
        <v>19</v>
      </c>
      <c r="H434" t="s">
        <v>83</v>
      </c>
      <c r="I434" t="s">
        <v>1024</v>
      </c>
      <c r="J434">
        <v>285</v>
      </c>
      <c r="K434" t="s">
        <v>85</v>
      </c>
      <c r="L434" t="s">
        <v>86</v>
      </c>
      <c r="M434" t="s">
        <v>87</v>
      </c>
      <c r="N434">
        <v>2</v>
      </c>
      <c r="O434" s="1">
        <v>44531.280682870369</v>
      </c>
      <c r="P434" s="1">
        <v>44531.415914351855</v>
      </c>
      <c r="Q434">
        <v>6988</v>
      </c>
      <c r="R434">
        <v>4696</v>
      </c>
      <c r="S434" t="b">
        <v>0</v>
      </c>
      <c r="T434" t="s">
        <v>88</v>
      </c>
      <c r="U434" t="b">
        <v>1</v>
      </c>
      <c r="V434" t="s">
        <v>104</v>
      </c>
      <c r="W434" s="1">
        <v>44531.318854166668</v>
      </c>
      <c r="X434">
        <v>2743</v>
      </c>
      <c r="Y434">
        <v>290</v>
      </c>
      <c r="Z434">
        <v>0</v>
      </c>
      <c r="AA434">
        <v>290</v>
      </c>
      <c r="AB434">
        <v>0</v>
      </c>
      <c r="AC434">
        <v>204</v>
      </c>
      <c r="AD434">
        <v>-5</v>
      </c>
      <c r="AE434">
        <v>0</v>
      </c>
      <c r="AF434">
        <v>0</v>
      </c>
      <c r="AG434">
        <v>0</v>
      </c>
      <c r="AH434" t="s">
        <v>95</v>
      </c>
      <c r="AI434" s="1">
        <v>44531.415914351855</v>
      </c>
      <c r="AJ434">
        <v>1835</v>
      </c>
      <c r="AK434">
        <v>3</v>
      </c>
      <c r="AL434">
        <v>0</v>
      </c>
      <c r="AM434">
        <v>3</v>
      </c>
      <c r="AN434">
        <v>0</v>
      </c>
      <c r="AO434">
        <v>3</v>
      </c>
      <c r="AP434">
        <v>-8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1025</v>
      </c>
      <c r="B435" t="s">
        <v>80</v>
      </c>
      <c r="C435" t="s">
        <v>643</v>
      </c>
      <c r="D435" t="s">
        <v>82</v>
      </c>
      <c r="E435" s="2" t="str">
        <f>HYPERLINK("capsilon://?command=openfolder&amp;siteaddress=FAM.docvelocity-na8.net&amp;folderid=FXBBB66388-4D20-7CBD-BA0D-1F5098AAA089","FX21122024")</f>
        <v>FX21122024</v>
      </c>
      <c r="F435" t="s">
        <v>19</v>
      </c>
      <c r="G435" t="s">
        <v>19</v>
      </c>
      <c r="H435" t="s">
        <v>83</v>
      </c>
      <c r="I435" t="s">
        <v>1026</v>
      </c>
      <c r="J435">
        <v>28</v>
      </c>
      <c r="K435" t="s">
        <v>85</v>
      </c>
      <c r="L435" t="s">
        <v>86</v>
      </c>
      <c r="M435" t="s">
        <v>87</v>
      </c>
      <c r="N435">
        <v>2</v>
      </c>
      <c r="O435" s="1">
        <v>44532.926678240743</v>
      </c>
      <c r="P435" s="1">
        <v>44533.222662037035</v>
      </c>
      <c r="Q435">
        <v>25112</v>
      </c>
      <c r="R435">
        <v>461</v>
      </c>
      <c r="S435" t="b">
        <v>0</v>
      </c>
      <c r="T435" t="s">
        <v>88</v>
      </c>
      <c r="U435" t="b">
        <v>0</v>
      </c>
      <c r="V435" t="s">
        <v>104</v>
      </c>
      <c r="W435" s="1">
        <v>44533.190625000003</v>
      </c>
      <c r="X435">
        <v>252</v>
      </c>
      <c r="Y435">
        <v>21</v>
      </c>
      <c r="Z435">
        <v>0</v>
      </c>
      <c r="AA435">
        <v>21</v>
      </c>
      <c r="AB435">
        <v>0</v>
      </c>
      <c r="AC435">
        <v>6</v>
      </c>
      <c r="AD435">
        <v>7</v>
      </c>
      <c r="AE435">
        <v>0</v>
      </c>
      <c r="AF435">
        <v>0</v>
      </c>
      <c r="AG435">
        <v>0</v>
      </c>
      <c r="AH435" t="s">
        <v>109</v>
      </c>
      <c r="AI435" s="1">
        <v>44533.222662037035</v>
      </c>
      <c r="AJ435">
        <v>192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2021-12-05T16:00:03Z</dcterms:created>
  <dcterms:modified xsi:type="dcterms:W3CDTF">2021-12-07T08:23:28Z</dcterms:modified>
  <cp:category/>
  <cp:contentStatus/>
</cp:coreProperties>
</file>